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defaultThemeVersion="166925"/>
  <mc:AlternateContent xmlns:mc="http://schemas.openxmlformats.org/markup-compatibility/2006">
    <mc:Choice Requires="x15">
      <x15ac:absPath xmlns:x15ac="http://schemas.microsoft.com/office/spreadsheetml/2010/11/ac" url="C:\Users\PC\AppData\Roaming\VNPT Plugin\Files\FileTemp\"/>
    </mc:Choice>
  </mc:AlternateContent>
  <xr:revisionPtr revIDLastSave="0" documentId="13_ncr:1_{5DCC51E3-8424-4599-8467-5169670A43D0}" xr6:coauthVersionLast="47" xr6:coauthVersionMax="47" xr10:uidLastSave="{00000000-0000-0000-0000-000000000000}"/>
  <bookViews>
    <workbookView xWindow="-120" yWindow="-120" windowWidth="29040" windowHeight="15840" activeTab="1" xr2:uid="{00000000-000D-0000-FFFF-FFFF00000000}"/>
  </bookViews>
  <sheets>
    <sheet name="PLI" sheetId="8" r:id="rId1"/>
    <sheet name="Biêu 01" sheetId="9" r:id="rId2"/>
    <sheet name="Trang_tính1" sheetId="6" state="hidden" r:id="rId3"/>
    <sheet name="Trang_tính2" sheetId="7" state="hidden" r:id="rId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10" i="9" l="1"/>
  <c r="G10" i="9"/>
  <c r="E10" i="9"/>
  <c r="E11" i="9"/>
  <c r="H11" i="9"/>
  <c r="H10" i="9" s="1"/>
  <c r="M16" i="8"/>
  <c r="F16" i="8"/>
  <c r="J10" i="9"/>
  <c r="I10" i="9"/>
  <c r="D10" i="9"/>
  <c r="C13" i="8" l="1"/>
  <c r="C16" i="8"/>
  <c r="N16" i="8"/>
  <c r="N13" i="8"/>
  <c r="M13" i="8"/>
  <c r="I13" i="8"/>
  <c r="L13" i="8" s="1"/>
  <c r="L16" i="8" l="1"/>
  <c r="D15" i="8"/>
  <c r="D14" i="8" s="1"/>
  <c r="E15" i="8"/>
  <c r="E14" i="8" s="1"/>
  <c r="C15" i="8"/>
  <c r="C14" i="8" s="1"/>
  <c r="I12" i="8" l="1"/>
  <c r="I11" i="8" s="1"/>
  <c r="L15" i="8"/>
  <c r="L14" i="8" s="1"/>
  <c r="F15" i="8"/>
  <c r="F14" i="8" s="1"/>
  <c r="N15" i="8"/>
  <c r="N14" i="8" s="1"/>
  <c r="M15" i="8"/>
  <c r="M14" i="8" s="1"/>
  <c r="K15" i="8"/>
  <c r="J15" i="8"/>
  <c r="I15" i="8"/>
  <c r="H15" i="8"/>
  <c r="H14" i="8" s="1"/>
  <c r="G15" i="8"/>
  <c r="G14" i="8" s="1"/>
  <c r="M12" i="8"/>
  <c r="M11" i="8" s="1"/>
  <c r="C12" i="8"/>
  <c r="C11" i="8" s="1"/>
  <c r="J12" i="8"/>
  <c r="H12" i="8"/>
  <c r="H11" i="8" s="1"/>
  <c r="G12" i="8"/>
  <c r="G11" i="8" s="1"/>
  <c r="F12" i="8"/>
  <c r="F11" i="8" s="1"/>
  <c r="E12" i="8"/>
  <c r="D12" i="8"/>
  <c r="D11" i="8" s="1"/>
  <c r="J18" i="7"/>
  <c r="I18" i="7" s="1"/>
  <c r="G11" i="7"/>
  <c r="E11" i="7"/>
  <c r="K21" i="7"/>
  <c r="K20" i="7"/>
  <c r="L26" i="7"/>
  <c r="L25" i="7" s="1"/>
  <c r="F26" i="7"/>
  <c r="N25" i="7"/>
  <c r="N24" i="7" s="1"/>
  <c r="M25" i="7"/>
  <c r="M22" i="7" s="1"/>
  <c r="K25" i="7"/>
  <c r="J25" i="7"/>
  <c r="J24" i="7" s="1"/>
  <c r="I25" i="7"/>
  <c r="H25" i="7"/>
  <c r="H24" i="7" s="1"/>
  <c r="G25" i="7"/>
  <c r="G24" i="7" s="1"/>
  <c r="F25" i="7"/>
  <c r="F24" i="7" s="1"/>
  <c r="E25" i="7"/>
  <c r="E22" i="7" s="1"/>
  <c r="D25" i="7"/>
  <c r="D22" i="7" s="1"/>
  <c r="C25" i="7"/>
  <c r="K24" i="7"/>
  <c r="I24" i="7"/>
  <c r="C24" i="7"/>
  <c r="N23" i="7"/>
  <c r="K23" i="7"/>
  <c r="I23" i="7"/>
  <c r="G23" i="7"/>
  <c r="K22" i="7"/>
  <c r="J22" i="7"/>
  <c r="I22" i="7"/>
  <c r="H22" i="7"/>
  <c r="G22" i="7"/>
  <c r="C22" i="7"/>
  <c r="M21" i="7"/>
  <c r="C21" i="7"/>
  <c r="C20" i="7" s="1"/>
  <c r="M20" i="7"/>
  <c r="J20" i="7"/>
  <c r="H20" i="7"/>
  <c r="G20" i="7"/>
  <c r="G16" i="7" s="1"/>
  <c r="F20" i="7"/>
  <c r="E20" i="7"/>
  <c r="E16" i="7" s="1"/>
  <c r="D20" i="7"/>
  <c r="K19" i="7"/>
  <c r="J19" i="7"/>
  <c r="I19" i="7" s="1"/>
  <c r="C19" i="7"/>
  <c r="C18" i="7"/>
  <c r="N17" i="7"/>
  <c r="K17" i="7"/>
  <c r="H17" i="7"/>
  <c r="H16" i="7" s="1"/>
  <c r="H11" i="7" s="1"/>
  <c r="G17" i="7"/>
  <c r="F17" i="7"/>
  <c r="F16" i="7" s="1"/>
  <c r="F11" i="7" s="1"/>
  <c r="E17" i="7"/>
  <c r="D17" i="7"/>
  <c r="D16" i="7" s="1"/>
  <c r="C17" i="7"/>
  <c r="C16" i="7" s="1"/>
  <c r="K15" i="7"/>
  <c r="N15" i="7" s="1"/>
  <c r="J15" i="7"/>
  <c r="C15" i="7"/>
  <c r="K14" i="7"/>
  <c r="N14" i="7" s="1"/>
  <c r="N13" i="7" s="1"/>
  <c r="N12" i="7" s="1"/>
  <c r="J14" i="7"/>
  <c r="M14" i="7" s="1"/>
  <c r="C14" i="7"/>
  <c r="C13" i="7" s="1"/>
  <c r="C12" i="7" s="1"/>
  <c r="H13" i="7"/>
  <c r="H12" i="7" s="1"/>
  <c r="G13" i="7"/>
  <c r="G12" i="7" s="1"/>
  <c r="E13" i="7"/>
  <c r="E12" i="7" s="1"/>
  <c r="D13" i="7"/>
  <c r="D12" i="7" s="1"/>
  <c r="F12" i="7"/>
  <c r="O11" i="7"/>
  <c r="E11" i="8" l="1"/>
  <c r="E10" i="8" s="1"/>
  <c r="E9" i="8" s="1"/>
  <c r="J11" i="8"/>
  <c r="J10" i="8" s="1"/>
  <c r="J9" i="8" s="1"/>
  <c r="C10" i="8"/>
  <c r="C9" i="8" s="1"/>
  <c r="F10" i="8"/>
  <c r="F9" i="8" s="1"/>
  <c r="G10" i="8"/>
  <c r="G9" i="8" s="1"/>
  <c r="D10" i="8"/>
  <c r="D9" i="8" s="1"/>
  <c r="I10" i="8"/>
  <c r="I9" i="8" s="1"/>
  <c r="K12" i="8"/>
  <c r="D11" i="7"/>
  <c r="I17" i="7"/>
  <c r="F23" i="7"/>
  <c r="F22" i="7"/>
  <c r="H10" i="8"/>
  <c r="H9" i="8" s="1"/>
  <c r="M18" i="7"/>
  <c r="M17" i="7" s="1"/>
  <c r="M16" i="7" s="1"/>
  <c r="I21" i="7"/>
  <c r="I20" i="7" s="1"/>
  <c r="I16" i="7" s="1"/>
  <c r="N21" i="7"/>
  <c r="K16" i="7"/>
  <c r="L22" i="7"/>
  <c r="L23" i="7"/>
  <c r="H10" i="7"/>
  <c r="L18" i="7"/>
  <c r="L17" i="7" s="1"/>
  <c r="J23" i="7"/>
  <c r="C11" i="7"/>
  <c r="C10" i="7" s="1"/>
  <c r="I14" i="7"/>
  <c r="I13" i="7" s="1"/>
  <c r="G10" i="7"/>
  <c r="J17" i="7"/>
  <c r="J16" i="7" s="1"/>
  <c r="J11" i="7" s="1"/>
  <c r="N22" i="7"/>
  <c r="M23" i="7"/>
  <c r="D10" i="7"/>
  <c r="F10" i="7"/>
  <c r="I15" i="7"/>
  <c r="H23" i="7"/>
  <c r="I12" i="7"/>
  <c r="L14" i="7"/>
  <c r="L13" i="7" s="1"/>
  <c r="M13" i="7"/>
  <c r="E10" i="7"/>
  <c r="J13" i="7"/>
  <c r="J12" i="7" s="1"/>
  <c r="M15" i="7"/>
  <c r="L15" i="7" s="1"/>
  <c r="K13" i="7"/>
  <c r="K12" i="7" s="1"/>
  <c r="L24" i="7"/>
  <c r="E24" i="7"/>
  <c r="D24" i="7"/>
  <c r="M24" i="7"/>
  <c r="I16" i="6"/>
  <c r="J16" i="6"/>
  <c r="D17" i="6"/>
  <c r="D16" i="6" s="1"/>
  <c r="E17" i="6"/>
  <c r="E16" i="6" s="1"/>
  <c r="C17" i="6"/>
  <c r="C16" i="6" s="1"/>
  <c r="D12" i="6"/>
  <c r="E12" i="6"/>
  <c r="F12" i="6"/>
  <c r="G12" i="6"/>
  <c r="H12" i="6"/>
  <c r="J12" i="6"/>
  <c r="K12" i="6"/>
  <c r="N12" i="6"/>
  <c r="C13" i="6"/>
  <c r="C12" i="6" s="1"/>
  <c r="I13" i="6"/>
  <c r="I12" i="6" s="1"/>
  <c r="M13" i="6"/>
  <c r="M12" i="6" s="1"/>
  <c r="L18" i="6"/>
  <c r="L17" i="6" s="1"/>
  <c r="L16" i="6" s="1"/>
  <c r="F18" i="6"/>
  <c r="F17" i="6" s="1"/>
  <c r="F16" i="6" s="1"/>
  <c r="N17" i="6"/>
  <c r="N16" i="6" s="1"/>
  <c r="M17" i="6"/>
  <c r="M16" i="6" s="1"/>
  <c r="K17" i="6"/>
  <c r="K16" i="6" s="1"/>
  <c r="J17" i="6"/>
  <c r="I17" i="6"/>
  <c r="H17" i="6"/>
  <c r="H16" i="6" s="1"/>
  <c r="G17" i="6"/>
  <c r="G16" i="6" s="1"/>
  <c r="N15" i="6"/>
  <c r="N14" i="6" s="1"/>
  <c r="M15" i="6"/>
  <c r="I15" i="6"/>
  <c r="I14" i="6" s="1"/>
  <c r="C15" i="6"/>
  <c r="C14" i="6" s="1"/>
  <c r="K14" i="6"/>
  <c r="J14" i="6"/>
  <c r="H14" i="6"/>
  <c r="G14" i="6"/>
  <c r="F14" i="6"/>
  <c r="E14" i="6"/>
  <c r="D14" i="6"/>
  <c r="D11" i="6" s="1"/>
  <c r="O10" i="6"/>
  <c r="K11" i="8" l="1"/>
  <c r="K10" i="8" s="1"/>
  <c r="K9" i="8" s="1"/>
  <c r="M10" i="8"/>
  <c r="M9" i="8" s="1"/>
  <c r="N12" i="8"/>
  <c r="L12" i="8"/>
  <c r="D10" i="6"/>
  <c r="D9" i="6" s="1"/>
  <c r="K11" i="7"/>
  <c r="K10" i="7" s="1"/>
  <c r="I11" i="7"/>
  <c r="J10" i="7"/>
  <c r="M11" i="7"/>
  <c r="N20" i="7"/>
  <c r="N16" i="7" s="1"/>
  <c r="L21" i="7"/>
  <c r="L20" i="7" s="1"/>
  <c r="L16" i="7" s="1"/>
  <c r="M12" i="7"/>
  <c r="L12" i="7"/>
  <c r="I10" i="7"/>
  <c r="P10" i="7" s="1"/>
  <c r="E11" i="6"/>
  <c r="E10" i="6" s="1"/>
  <c r="E9" i="6" s="1"/>
  <c r="F11" i="6"/>
  <c r="F10" i="6" s="1"/>
  <c r="F9" i="6" s="1"/>
  <c r="N11" i="6"/>
  <c r="C11" i="6"/>
  <c r="C10" i="6" s="1"/>
  <c r="C9" i="6" s="1"/>
  <c r="J11" i="6"/>
  <c r="K11" i="6"/>
  <c r="H11" i="6"/>
  <c r="H10" i="6" s="1"/>
  <c r="H9" i="6" s="1"/>
  <c r="I11" i="6"/>
  <c r="G11" i="6"/>
  <c r="G10" i="6" s="1"/>
  <c r="G9" i="6" s="1"/>
  <c r="L13" i="6"/>
  <c r="L15" i="6"/>
  <c r="L14" i="6" s="1"/>
  <c r="M14" i="6"/>
  <c r="M11" i="6" s="1"/>
  <c r="L11" i="8" l="1"/>
  <c r="L10" i="8" s="1"/>
  <c r="L9" i="8" s="1"/>
  <c r="N11" i="8"/>
  <c r="N10" i="8" s="1"/>
  <c r="N9" i="8" s="1"/>
  <c r="N11" i="7"/>
  <c r="N10" i="7" s="1"/>
  <c r="M10" i="7"/>
  <c r="L11" i="7"/>
  <c r="L10" i="7" s="1"/>
  <c r="N10" i="6"/>
  <c r="N9" i="6" s="1"/>
  <c r="I10" i="6"/>
  <c r="I9" i="6" s="1"/>
  <c r="P9" i="6" s="1"/>
  <c r="K10" i="6"/>
  <c r="K9" i="6" s="1"/>
  <c r="J10" i="6"/>
  <c r="J9" i="6" s="1"/>
  <c r="M10" i="6"/>
  <c r="M9" i="6" s="1"/>
  <c r="L12" i="6"/>
  <c r="L11" i="6" s="1"/>
  <c r="L10" i="6" l="1"/>
  <c r="L9" i="6" s="1"/>
</calcChain>
</file>

<file path=xl/sharedStrings.xml><?xml version="1.0" encoding="utf-8"?>
<sst xmlns="http://schemas.openxmlformats.org/spreadsheetml/2006/main" count="169" uniqueCount="64">
  <si>
    <t>Điều chỉnh</t>
  </si>
  <si>
    <t>Ghi chú</t>
  </si>
  <si>
    <t>STT</t>
  </si>
  <si>
    <t>Trong đó:</t>
  </si>
  <si>
    <t>Tổng số</t>
  </si>
  <si>
    <t>NSTW</t>
  </si>
  <si>
    <t>NS tỉnh đối ứng</t>
  </si>
  <si>
    <t>TỔNG CỘNG</t>
  </si>
  <si>
    <t>I</t>
  </si>
  <si>
    <t>Phòng Văn hoá - xã hội</t>
  </si>
  <si>
    <t>II</t>
  </si>
  <si>
    <t>CHƯƠNG TRÌNH MỤC TIÊU QUỐC XÂY DỰNG NÔNG THÔN MỚI , GIẢM NGHÈO BỀN VỮNG VÀ PHÁT TRIỂN KINH TẾ - XÃ HỘI VÙNG ĐỒNG BÀO DÂN TỘC THIỂU SỐ VÀ MIỀN NÚI NĂM 2026</t>
  </si>
  <si>
    <t>Nguồn năm 2025 chuyển sang năm 2026</t>
  </si>
  <si>
    <t>Đơn vị tính: Đồng</t>
  </si>
  <si>
    <t>Nội dung/đơn vị thực hiện</t>
  </si>
  <si>
    <t xml:space="preserve">Dự toán đã phân bổ tại Quyết định số 246/QĐ-UBND ngày 10/3/2025 của UBND xã Tân Kỳ </t>
  </si>
  <si>
    <t>Dự toán sau điều chỉnh</t>
  </si>
  <si>
    <t>Tăng (+)</t>
  </si>
  <si>
    <t>Giảm (-)</t>
  </si>
  <si>
    <t>Dự án 1: Giải quyết tình trạng thiếu đất ở, nhà ở, đất sản xuất, nước sinh hoạt</t>
  </si>
  <si>
    <t>-</t>
  </si>
  <si>
    <t>Nội dung số 3: Hỗ trợ đất sản xuất, chuyển đổi nghề</t>
  </si>
  <si>
    <t>Dự án 6: Bảo tồn, phát huy giá trị văn hóa truyền thống tốt đẹp của các dân tộc thiểu số gắn với phát triển du lịch</t>
  </si>
  <si>
    <t>Dự án 3: Phát triển sản xuất nông, lâm nghiệp bền vững, phát huy tiềm năng, thế mạnh của các vùng miền để sản xuất hàng hóa theo chuỗi giá trị</t>
  </si>
  <si>
    <t>Tiểu dự án 1: Phát triển kinh tế nông, lâm nghiệp bền vững gắn với bảo vệ rừng và nâng cao thu nhập cho người dân</t>
  </si>
  <si>
    <t>Tiểu dự án 2: Hỗ trợ phát triển sản xuất theo chuỗi giá trị, vùng trồng dược liệu quý, thúc đẩy khởi sự kinh doanh, khởi nghiệp và thu hút đầu tư vùng đồng bào dân tộc thiểu số và miền núi</t>
  </si>
  <si>
    <t>Dự án 4: Đầu tư cơ sở hạ tầng thiết yếu, phục vụ sản xuất, đời sống trong vùng đồng bào dân tộc thiểu số và miền núi và các đơn vị sự nghiệp công lập của lĩnh vực dân tộc</t>
  </si>
  <si>
    <t>Tiểu dự án 1: Đầu tư cơ sở hạ tầng thiết yếu, phục vụ sản xuất, đời sống trong vùng đồng bào dân tộc thiểu số và miền núi</t>
  </si>
  <si>
    <t>A</t>
  </si>
  <si>
    <t xml:space="preserve">CHƯƠNG TRÌNH MTQG PHÁT
 TRIỂN KTXH VÙNG ĐỒNG BÀO DTTS VÀ MIỀN NÚI  </t>
  </si>
  <si>
    <t>B</t>
  </si>
  <si>
    <t xml:space="preserve">Hợp phần thứ hai </t>
  </si>
  <si>
    <t>Nội dung thành phần 01: Đầu tư xây dựng, hoàn thiện cơ sở hạ tầng
đặc thù vùng đồng bào dân tộc thiểu số và miền núi</t>
  </si>
  <si>
    <t>Nội dung 06: Giải quyết những vấn đề cấp thiết vùng đồng bào
DTTS&amp;MN, bao gồm: Giải quyết tình trạng thiếu đất ở, nhà ở; quy hoạch, sắp
xếp, bố trí ổn định dân cư cho đồng bào DTTS còn di cư tự do và ở những nơi
cần thiết; hỗ trợ đất ở, nhà ở cho các hộ trong diện quy hoạch, sắp xếp, bố trí ổn
định dân cư; hỗ trợ đất sản xuất đối với đối tượng thay đổi chỗ ở khi bố trí quy
hoạch, sắp xếp, ổn định dân cư; hỗ trợ kinh phí di chuyển các hộ từ nơi ở cũ đến nơi tái định cư; xây dựng mới hoặc cải tạo, nâng cấp công trình chống sạt lở tại những điểm xã, thôn có nguy cơ sạt lở cao, ảnh hưởng trực tiếp đến khu vực dân cư, trường học; đầu tư xây dựng nhà hoả táng, quy hoạch, bố trí quỹ đất làm các khu nghĩa địa, nghĩa trang tập trung vùng đồng bào DTTS;</t>
  </si>
  <si>
    <t>Trung tâm dịch vụ tổng hợp xã Tân Kỳ</t>
  </si>
  <si>
    <t>Phụ lục I</t>
  </si>
  <si>
    <t>III</t>
  </si>
  <si>
    <t>Chi tiết danh mục tại biểu 01</t>
  </si>
  <si>
    <t>Phòng Kinh tế xã Tân Kỳ</t>
  </si>
  <si>
    <t>Phòng Văn hoá - xã hội xã Tân Kỳ</t>
  </si>
  <si>
    <t>(Kèm theo Tờ trình số:     /TTr-UBND ngày     tháng 8 năm 2026 của Uỷ ban nhân dân  xã Tân Kỳ )</t>
  </si>
  <si>
    <t>BIỂU ĐIỀU CHỈNH KINH PHÍ SỰ NGHIỆP TỪ NGUỒN NĂM 2025 CHUYỂN SANG NĂM 2026 
THỰC HIỆN CHƯƠNG TRÌNH MTQG PHÁT TRIỂN KTXH VÙNG ĐỒNG BÀO DTTS VÀ MIỀN NÚI  GIAI ĐOẠN 2021-2030, GIAI ĐOẠN I: TỪ NĂM 2021 ĐẾN NĂM 2025</t>
  </si>
  <si>
    <t>BIỂU ĐIỀU CHỈNH KINH PHÍ SỰ NGHIỆP TỪ NGUỒN NĂM 2025 CHUYỂN SANG NĂM 2026 THỰC HIỆN CHƯƠNG TRÌNH MTQG XÂY DỰNG NÔNG THÔN MỚI, 
GIẢM NGHÈO BỀN VỮNG VÀ PHÁT TRIỂN KTXH VÙNG ĐỒNG BÀO DTTS VÀ MIỀN NÚI GIAI ĐOẠN 2026-2035, GIAI ĐOẠN I: TỪ NĂM 2026 ĐẾN NĂM 2030</t>
  </si>
  <si>
    <t xml:space="preserve">Điều chỉnh </t>
  </si>
  <si>
    <t xml:space="preserve">Dự toán đã điều chỉnh tại Quyết định số 1171/QĐ-UBND ngày 18/9/2026 của UBND xã Tân Kỳ </t>
  </si>
  <si>
    <t xml:space="preserve">BIỂU ĐIỀU CHỈNH KINH PHÍ SỰ NGHIỆP TỪ NGUỒN NĂM 2025 CHUYỂN SANG NĂM 2026 THỰC HIỆN CHƯƠNG TRÌNH MTQG PHÁT TRIỂN KTXH VÙNG ĐỒNG BÀO DTTS VÀ MIỀN NÚI  GIAI ĐOẠN 2021-2030, GIAI ĐOẠN I: TỪ NĂM 2021 ĐẾN NĂM 2025 </t>
  </si>
  <si>
    <t>Biểu 01</t>
  </si>
  <si>
    <t xml:space="preserve">DANH MỤC DỰ ÁN THUỘC TIỂU DỰ ÁN 1, DỰ ÁN 4 
THUỘC CHƯƠNG TRÌNH MỤC TIÊU QUỐC GIA PHÁT TRIỂN KT-XH VÙNG ĐỒNG BÀO DÂN TỘC THIỂU SỐ VÀ MIỀN NÚI </t>
  </si>
  <si>
    <t xml:space="preserve">Tên dự án duy tu, bảo dưỡng </t>
  </si>
  <si>
    <t>Quyết định phê duyệt</t>
  </si>
  <si>
    <t>Kinh phí phân bổ năm 2026</t>
  </si>
  <si>
    <t>Đơn vị thực hiện</t>
  </si>
  <si>
    <t>Số quyết định, ngày, tháng, năm</t>
  </si>
  <si>
    <t xml:space="preserve">Tổng mức đầu tư </t>
  </si>
  <si>
    <t xml:space="preserve">Trong đó: </t>
  </si>
  <si>
    <t>Ngân sách trung ương</t>
  </si>
  <si>
    <t xml:space="preserve">Ngân sách tỉnh đối ứng </t>
  </si>
  <si>
    <t>5=6+7</t>
  </si>
  <si>
    <t>Duy tu, sửa chữa tuyến đường Hoà Mục - Thanh Vận (ĐH 73 ) xã Tân Kỳ</t>
  </si>
  <si>
    <t>Số 1023 /QĐ-UBND ngày 14/9/2026 của UBND xã Tân Kỳ</t>
  </si>
  <si>
    <t>Trung tâm Dịch vụ tổng hợp</t>
  </si>
  <si>
    <t xml:space="preserve">Luỹ kế vốn đã bố trí </t>
  </si>
  <si>
    <t xml:space="preserve"> ( Kèm theo Nghị quyết số 59 /NQ-HĐND ngày 14 tháng 10 năm 2026 của Hội đồng nhân dân  xã Tân Kỳ )</t>
  </si>
  <si>
    <t xml:space="preserve"> ( Kèm theo Nghị quyết số 59 /NQ-HĐND  ngày 14 tháng 10 năm 2026 của Hội đồng nhân dân  xã Tân Kỳ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</si>
</sst>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_-* #,##0_-;\-* #,##0_-;_-* &quot;-&quot;??_-;_-@_-"/>
    <numFmt numFmtId="165" formatCode="#,##0.0000"/>
    <numFmt numFmtId="166" formatCode="_(* #,##0.0000_);_(* \(#,##0.0000\);_(* &quot;-&quot;?_);_(@_)"/>
    <numFmt numFmtId="167" formatCode="#,##0.0"/>
    <numFmt numFmtId="168" formatCode="#,##0.00000"/>
    <numFmt numFmtId="169" formatCode="#,##0.0000000"/>
    <numFmt numFmtId="170" formatCode="#,##0.000"/>
    <numFmt numFmtId="171" formatCode="_(* #,##0.00000_);_(* \(#,##0.00000\);_(* &quot;-&quot;?????_);_(@_)"/>
  </numFmts>
  <fonts count="21" x14ac:knownFonts="1">
    <font>
      <sz val="14"/>
      <color theme="1"/>
      <name val="Times New Roman"/>
      <family val="2"/>
    </font>
    <font>
      <sz val="11"/>
      <color theme="1"/>
      <name val="Calibri"/>
      <family val="2"/>
      <scheme val="minor"/>
    </font>
    <font>
      <sz val="11"/>
      <color theme="1"/>
      <name val="Calibri"/>
      <family val="2"/>
      <scheme val="minor"/>
    </font>
    <font>
      <b/>
      <sz val="14"/>
      <color theme="1"/>
      <name val="Times New Roman"/>
      <family val="1"/>
    </font>
    <font>
      <i/>
      <sz val="14"/>
      <color theme="1"/>
      <name val="Times New Roman"/>
      <family val="1"/>
    </font>
    <font>
      <sz val="11"/>
      <color theme="1"/>
      <name val="Times New Roman"/>
      <family val="1"/>
    </font>
    <font>
      <b/>
      <sz val="11"/>
      <color theme="1"/>
      <name val="Times New Roman"/>
      <family val="1"/>
    </font>
    <font>
      <b/>
      <sz val="12"/>
      <color theme="1"/>
      <name val="Times New Roman"/>
      <family val="1"/>
    </font>
    <font>
      <b/>
      <sz val="12"/>
      <name val="Times New Roman"/>
      <family val="1"/>
    </font>
    <font>
      <sz val="14"/>
      <color theme="1"/>
      <name val="Times New Roman"/>
      <family val="1"/>
    </font>
    <font>
      <i/>
      <sz val="11"/>
      <color theme="1"/>
      <name val="Times New Roman"/>
      <family val="1"/>
    </font>
    <font>
      <b/>
      <i/>
      <sz val="11"/>
      <color theme="1"/>
      <name val="Times New Roman"/>
      <family val="1"/>
    </font>
    <font>
      <b/>
      <sz val="9"/>
      <name val="Times New Roman"/>
      <family val="1"/>
    </font>
    <font>
      <sz val="12"/>
      <name val="Times New Roman"/>
      <family val="1"/>
    </font>
    <font>
      <b/>
      <sz val="12"/>
      <color indexed="8"/>
      <name val="Times New Roman"/>
      <family val="2"/>
      <charset val="163"/>
    </font>
    <font>
      <i/>
      <sz val="12"/>
      <color indexed="8"/>
      <name val="Times New Roman"/>
      <family val="2"/>
      <charset val="163"/>
    </font>
    <font>
      <i/>
      <sz val="12"/>
      <color indexed="8"/>
      <name val="Times New Roman"/>
      <family val="1"/>
    </font>
    <font>
      <i/>
      <sz val="9"/>
      <color indexed="8"/>
      <name val="Times New Roman"/>
      <family val="1"/>
    </font>
    <font>
      <sz val="12"/>
      <color theme="1"/>
      <name val="Times New Roman"/>
      <family val="1"/>
    </font>
    <font>
      <sz val="11"/>
      <color rgb="FF000000"/>
      <name val="Times New Roman"/>
      <family val="1"/>
    </font>
    <font>
      <sz val="12"/>
      <color indexed="10"/>
      <name val="Times New Roman"/>
      <family val="2"/>
    </font>
  </fonts>
  <fills count="3">
    <fill>
      <patternFill patternType="none"/>
    </fill>
    <fill>
      <patternFill patternType="gray125"/>
    </fill>
    <fill>
      <patternFill patternType="solid">
        <fgColor indexed="9"/>
        <bgColor indexed="64"/>
      </patternFill>
    </fill>
  </fills>
  <borders count="9">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top/>
      <bottom style="thin">
        <color auto="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s>
  <cellStyleXfs count="3">
    <xf numFmtId="0" fontId="0" fillId="0" borderId="0"/>
    <xf numFmtId="0" fontId="2" fillId="0" borderId="0"/>
    <xf numFmtId="0" fontId="1" fillId="0" borderId="0"/>
  </cellStyleXfs>
  <cellXfs count="94">
    <xf numFmtId="0" fontId="0" fillId="0" borderId="0" xfId="0"/>
    <xf numFmtId="0" fontId="5" fillId="0" borderId="1" xfId="0" applyFont="1" applyBorder="1" applyAlignment="1">
      <alignment horizontal="center" vertical="center"/>
    </xf>
    <xf numFmtId="0" fontId="5" fillId="0" borderId="1" xfId="0" applyFont="1" applyBorder="1" applyAlignment="1">
      <alignment vertical="center" wrapText="1"/>
    </xf>
    <xf numFmtId="3" fontId="5" fillId="0" borderId="1" xfId="0" applyNumberFormat="1" applyFont="1" applyBorder="1" applyAlignment="1">
      <alignment vertical="center"/>
    </xf>
    <xf numFmtId="0" fontId="5" fillId="0" borderId="1" xfId="0" applyFont="1" applyBorder="1" applyAlignment="1">
      <alignment vertical="center"/>
    </xf>
    <xf numFmtId="0" fontId="5" fillId="0" borderId="0" xfId="0" applyFont="1" applyAlignment="1">
      <alignment vertical="center"/>
    </xf>
    <xf numFmtId="0" fontId="5" fillId="0" borderId="1" xfId="0" applyFont="1" applyBorder="1" applyAlignment="1">
      <alignment horizontal="center" vertical="center" wrapText="1"/>
    </xf>
    <xf numFmtId="0" fontId="6" fillId="0" borderId="1" xfId="0" applyFont="1" applyBorder="1" applyAlignment="1">
      <alignment horizontal="center" vertical="center"/>
    </xf>
    <xf numFmtId="0" fontId="6" fillId="0" borderId="1" xfId="0" applyFont="1" applyBorder="1" applyAlignment="1">
      <alignment vertical="center" wrapText="1"/>
    </xf>
    <xf numFmtId="3" fontId="6" fillId="0" borderId="1" xfId="0" applyNumberFormat="1" applyFont="1" applyBorder="1" applyAlignment="1">
      <alignment vertical="center"/>
    </xf>
    <xf numFmtId="0" fontId="6" fillId="0" borderId="1" xfId="0" applyFont="1" applyBorder="1" applyAlignment="1">
      <alignment horizontal="center" vertical="center" wrapText="1"/>
    </xf>
    <xf numFmtId="0" fontId="6" fillId="0" borderId="0" xfId="0" applyFont="1" applyAlignment="1">
      <alignment vertical="center"/>
    </xf>
    <xf numFmtId="0" fontId="7" fillId="0" borderId="1" xfId="0" applyFont="1" applyBorder="1" applyAlignment="1">
      <alignment horizontal="center" vertical="center"/>
    </xf>
    <xf numFmtId="3" fontId="7" fillId="0" borderId="1" xfId="0" applyNumberFormat="1" applyFont="1" applyBorder="1" applyAlignment="1">
      <alignment vertical="center"/>
    </xf>
    <xf numFmtId="0" fontId="7" fillId="0" borderId="0" xfId="0" applyFont="1" applyAlignment="1">
      <alignment vertical="center"/>
    </xf>
    <xf numFmtId="0" fontId="7" fillId="0" borderId="1" xfId="0" applyFont="1" applyBorder="1" applyAlignment="1">
      <alignment vertical="center" wrapText="1"/>
    </xf>
    <xf numFmtId="0" fontId="6" fillId="0" borderId="1" xfId="0" applyFont="1" applyBorder="1" applyAlignment="1">
      <alignment vertical="center"/>
    </xf>
    <xf numFmtId="0" fontId="8" fillId="0" borderId="1" xfId="0" applyFont="1" applyBorder="1" applyAlignment="1">
      <alignment vertical="center" wrapText="1"/>
    </xf>
    <xf numFmtId="0" fontId="5" fillId="0" borderId="1" xfId="0" quotePrefix="1" applyFont="1" applyBorder="1" applyAlignment="1">
      <alignment horizontal="center" vertical="center" wrapText="1"/>
    </xf>
    <xf numFmtId="3" fontId="5" fillId="0" borderId="1" xfId="0" applyNumberFormat="1" applyFont="1" applyBorder="1" applyAlignment="1">
      <alignment vertical="center" wrapText="1"/>
    </xf>
    <xf numFmtId="0" fontId="5" fillId="0" borderId="0" xfId="0" applyFont="1" applyAlignment="1">
      <alignment vertical="center" wrapText="1"/>
    </xf>
    <xf numFmtId="0" fontId="5" fillId="0" borderId="0" xfId="0" applyFont="1"/>
    <xf numFmtId="0" fontId="5" fillId="0" borderId="0" xfId="0" applyFont="1" applyAlignment="1">
      <alignment horizontal="center" vertical="center"/>
    </xf>
    <xf numFmtId="0" fontId="9" fillId="0" borderId="0" xfId="0" applyFont="1"/>
    <xf numFmtId="3" fontId="5" fillId="0" borderId="0" xfId="0" applyNumberFormat="1" applyFont="1"/>
    <xf numFmtId="0" fontId="6" fillId="0" borderId="0" xfId="0" applyFont="1"/>
    <xf numFmtId="0" fontId="12" fillId="0" borderId="1" xfId="0" applyFont="1" applyBorder="1" applyAlignment="1">
      <alignment horizontal="center" vertical="center" wrapText="1"/>
    </xf>
    <xf numFmtId="0" fontId="5" fillId="0" borderId="1" xfId="0" quotePrefix="1" applyFont="1" applyBorder="1" applyAlignment="1">
      <alignment horizontal="center" vertical="center"/>
    </xf>
    <xf numFmtId="164" fontId="5" fillId="0" borderId="1" xfId="0" applyNumberFormat="1" applyFont="1" applyBorder="1" applyAlignment="1">
      <alignment vertical="center" wrapText="1"/>
    </xf>
    <xf numFmtId="164" fontId="5" fillId="0" borderId="0" xfId="0" applyNumberFormat="1" applyFont="1"/>
    <xf numFmtId="0" fontId="6" fillId="0" borderId="1" xfId="0" applyFont="1" applyBorder="1" applyAlignment="1">
      <alignment horizontal="left" vertical="center" wrapText="1"/>
    </xf>
    <xf numFmtId="0" fontId="6" fillId="0" borderId="1" xfId="0" applyFont="1" applyBorder="1" applyAlignment="1">
      <alignment horizontal="left" vertical="center"/>
    </xf>
    <xf numFmtId="0" fontId="6" fillId="0" borderId="1" xfId="0" quotePrefix="1" applyFont="1" applyBorder="1" applyAlignment="1">
      <alignment horizontal="center" vertical="center"/>
    </xf>
    <xf numFmtId="0" fontId="13" fillId="0" borderId="0" xfId="0" applyFont="1" applyAlignment="1">
      <alignment vertical="center"/>
    </xf>
    <xf numFmtId="0" fontId="8" fillId="0" borderId="0" xfId="0" applyFont="1" applyAlignment="1">
      <alignment vertical="center"/>
    </xf>
    <xf numFmtId="164" fontId="5" fillId="0" borderId="1" xfId="0" applyNumberFormat="1" applyFont="1" applyBorder="1" applyAlignment="1">
      <alignment vertical="center"/>
    </xf>
    <xf numFmtId="3" fontId="6" fillId="0" borderId="0" xfId="0" applyNumberFormat="1" applyFont="1" applyAlignment="1">
      <alignment vertical="center"/>
    </xf>
    <xf numFmtId="0" fontId="5" fillId="0" borderId="1" xfId="0" quotePrefix="1" applyFont="1" applyBorder="1" applyAlignment="1">
      <alignment vertical="center" wrapText="1"/>
    </xf>
    <xf numFmtId="0" fontId="0" fillId="0" borderId="0" xfId="0" applyAlignment="1">
      <alignment vertical="center"/>
    </xf>
    <xf numFmtId="0" fontId="14" fillId="0" borderId="1" xfId="0" applyFont="1" applyBorder="1" applyAlignment="1">
      <alignment horizontal="center" vertical="center" wrapText="1"/>
    </xf>
    <xf numFmtId="0" fontId="16" fillId="0" borderId="1" xfId="0" applyFont="1" applyBorder="1" applyAlignment="1">
      <alignment horizontal="center" vertical="center"/>
    </xf>
    <xf numFmtId="0" fontId="16" fillId="0" borderId="1" xfId="0" applyFont="1" applyBorder="1" applyAlignment="1">
      <alignment horizontal="center" vertical="center" wrapText="1"/>
    </xf>
    <xf numFmtId="0" fontId="17" fillId="0" borderId="0" xfId="0" applyFont="1" applyAlignment="1">
      <alignment vertical="center"/>
    </xf>
    <xf numFmtId="0" fontId="14" fillId="2" borderId="1" xfId="0" applyFont="1" applyFill="1" applyBorder="1" applyAlignment="1">
      <alignment horizontal="center" vertical="center"/>
    </xf>
    <xf numFmtId="0" fontId="14" fillId="2" borderId="1" xfId="0" applyFont="1" applyFill="1" applyBorder="1" applyAlignment="1">
      <alignment horizontal="left" vertical="center"/>
    </xf>
    <xf numFmtId="3" fontId="14" fillId="2" borderId="1" xfId="0" applyNumberFormat="1" applyFont="1" applyFill="1" applyBorder="1" applyAlignment="1">
      <alignment horizontal="right" vertical="center"/>
    </xf>
    <xf numFmtId="165" fontId="14" fillId="2" borderId="1" xfId="0" applyNumberFormat="1" applyFont="1" applyFill="1" applyBorder="1" applyAlignment="1">
      <alignment horizontal="center" vertical="center"/>
    </xf>
    <xf numFmtId="0" fontId="0" fillId="2" borderId="0" xfId="0" applyFill="1" applyAlignment="1">
      <alignment vertical="center"/>
    </xf>
    <xf numFmtId="0" fontId="18" fillId="0" borderId="1" xfId="0" applyFont="1" applyBorder="1" applyAlignment="1">
      <alignment horizontal="center" vertical="center"/>
    </xf>
    <xf numFmtId="0" fontId="19" fillId="0" borderId="1" xfId="0" applyFont="1" applyBorder="1" applyAlignment="1">
      <alignment vertical="center" wrapText="1"/>
    </xf>
    <xf numFmtId="0" fontId="5" fillId="0" borderId="1" xfId="2" applyFont="1" applyBorder="1" applyAlignment="1">
      <alignment vertical="center" wrapText="1"/>
    </xf>
    <xf numFmtId="3" fontId="13" fillId="0" borderId="1" xfId="0" applyNumberFormat="1" applyFont="1" applyBorder="1" applyAlignment="1">
      <alignment horizontal="right" vertical="center" wrapText="1"/>
    </xf>
    <xf numFmtId="0" fontId="19" fillId="0" borderId="1" xfId="0" applyFont="1" applyBorder="1" applyAlignment="1">
      <alignment horizontal="center" vertical="center" wrapText="1"/>
    </xf>
    <xf numFmtId="166" fontId="0" fillId="0" borderId="0" xfId="0" applyNumberFormat="1" applyAlignment="1">
      <alignment vertical="center"/>
    </xf>
    <xf numFmtId="0" fontId="18" fillId="0" borderId="0" xfId="0" applyFont="1" applyAlignment="1">
      <alignment horizontal="left" vertical="center" wrapText="1"/>
    </xf>
    <xf numFmtId="167" fontId="20" fillId="0" borderId="0" xfId="0" applyNumberFormat="1" applyFont="1" applyAlignment="1">
      <alignment horizontal="right" vertical="center"/>
    </xf>
    <xf numFmtId="168" fontId="18" fillId="0" borderId="0" xfId="0" applyNumberFormat="1" applyFont="1" applyAlignment="1">
      <alignment horizontal="right" vertical="center"/>
    </xf>
    <xf numFmtId="168" fontId="0" fillId="0" borderId="0" xfId="0" applyNumberFormat="1" applyAlignment="1">
      <alignment vertical="center"/>
    </xf>
    <xf numFmtId="169" fontId="0" fillId="0" borderId="0" xfId="0" applyNumberFormat="1" applyAlignment="1">
      <alignment vertical="center"/>
    </xf>
    <xf numFmtId="0" fontId="0" fillId="0" borderId="0" xfId="0" applyAlignment="1">
      <alignment horizontal="center" vertical="center"/>
    </xf>
    <xf numFmtId="165" fontId="0" fillId="0" borderId="0" xfId="0" applyNumberFormat="1" applyAlignment="1">
      <alignment vertical="center"/>
    </xf>
    <xf numFmtId="3" fontId="0" fillId="0" borderId="0" xfId="0" applyNumberFormat="1" applyAlignment="1">
      <alignment vertical="center"/>
    </xf>
    <xf numFmtId="170" fontId="0" fillId="0" borderId="0" xfId="0" applyNumberFormat="1" applyAlignment="1">
      <alignment vertical="center"/>
    </xf>
    <xf numFmtId="168" fontId="0" fillId="0" borderId="0" xfId="0" applyNumberFormat="1" applyAlignment="1">
      <alignment horizontal="center" vertical="center"/>
    </xf>
    <xf numFmtId="171" fontId="0" fillId="0" borderId="0" xfId="0" applyNumberFormat="1" applyAlignment="1">
      <alignment vertical="center"/>
    </xf>
    <xf numFmtId="164" fontId="0" fillId="0" borderId="0" xfId="0" applyNumberFormat="1" applyAlignment="1">
      <alignment vertical="center"/>
    </xf>
    <xf numFmtId="3" fontId="0" fillId="0" borderId="0" xfId="0" applyNumberFormat="1" applyAlignment="1">
      <alignment horizontal="center" vertical="center"/>
    </xf>
    <xf numFmtId="164" fontId="18" fillId="0" borderId="1" xfId="0" applyNumberFormat="1" applyFont="1" applyBorder="1" applyAlignment="1">
      <alignment horizontal="right" vertical="center"/>
    </xf>
    <xf numFmtId="0" fontId="15" fillId="0" borderId="4" xfId="0" applyFont="1" applyBorder="1" applyAlignment="1">
      <alignment vertical="center"/>
    </xf>
    <xf numFmtId="0" fontId="11" fillId="0" borderId="1" xfId="0" applyFont="1" applyBorder="1" applyAlignment="1">
      <alignment horizontal="center" vertical="center"/>
    </xf>
    <xf numFmtId="0" fontId="12" fillId="0" borderId="2" xfId="0" applyFont="1" applyBorder="1" applyAlignment="1">
      <alignment horizontal="center" vertical="center" wrapText="1"/>
    </xf>
    <xf numFmtId="0" fontId="12" fillId="0" borderId="3" xfId="0" applyFont="1" applyBorder="1" applyAlignment="1">
      <alignment horizontal="center" vertical="center" wrapText="1"/>
    </xf>
    <xf numFmtId="0" fontId="6" fillId="0" borderId="1" xfId="0" applyFont="1" applyBorder="1" applyAlignment="1">
      <alignment horizontal="center" vertical="center"/>
    </xf>
    <xf numFmtId="0" fontId="8" fillId="0" borderId="0" xfId="0" applyFont="1" applyAlignment="1">
      <alignment horizontal="center" vertical="center"/>
    </xf>
    <xf numFmtId="0" fontId="3" fillId="0" borderId="0" xfId="0" applyFont="1" applyAlignment="1">
      <alignment horizontal="center" vertical="center" wrapText="1"/>
    </xf>
    <xf numFmtId="0" fontId="3" fillId="0" borderId="0" xfId="0" applyFont="1" applyAlignment="1">
      <alignment horizontal="center" vertical="center"/>
    </xf>
    <xf numFmtId="0" fontId="4" fillId="0" borderId="0" xfId="0" applyFont="1" applyAlignment="1">
      <alignment horizontal="center" vertical="center"/>
    </xf>
    <xf numFmtId="0" fontId="10" fillId="0" borderId="4" xfId="0" applyFont="1" applyBorder="1" applyAlignment="1">
      <alignment horizontal="center"/>
    </xf>
    <xf numFmtId="0" fontId="6" fillId="0" borderId="1" xfId="0" applyFont="1" applyBorder="1" applyAlignment="1">
      <alignment horizontal="center" vertical="center" wrapText="1"/>
    </xf>
    <xf numFmtId="0" fontId="6" fillId="0" borderId="5" xfId="0" applyFont="1" applyBorder="1" applyAlignment="1">
      <alignment horizontal="center" vertical="center"/>
    </xf>
    <xf numFmtId="0" fontId="6" fillId="0" borderId="6" xfId="0" applyFont="1" applyBorder="1" applyAlignment="1">
      <alignment horizontal="center" vertical="center"/>
    </xf>
    <xf numFmtId="0" fontId="6" fillId="0" borderId="7" xfId="0" applyFont="1" applyBorder="1" applyAlignment="1">
      <alignment horizontal="center" vertical="center"/>
    </xf>
    <xf numFmtId="0" fontId="11" fillId="0" borderId="1" xfId="0" applyFont="1" applyBorder="1" applyAlignment="1">
      <alignment horizontal="center" vertical="center" wrapText="1"/>
    </xf>
    <xf numFmtId="0" fontId="14" fillId="0" borderId="0" xfId="0" applyFont="1" applyAlignment="1">
      <alignment horizontal="center" vertical="center" wrapText="1"/>
    </xf>
    <xf numFmtId="0" fontId="14" fillId="0" borderId="0" xfId="0" applyFont="1" applyAlignment="1">
      <alignment horizontal="center" vertical="center"/>
    </xf>
    <xf numFmtId="1" fontId="15" fillId="0" borderId="0" xfId="0" applyNumberFormat="1" applyFont="1" applyAlignment="1">
      <alignment horizontal="center" vertical="center"/>
    </xf>
    <xf numFmtId="0" fontId="15" fillId="0" borderId="0" xfId="0" applyFont="1" applyAlignment="1">
      <alignment horizontal="center" vertical="center"/>
    </xf>
    <xf numFmtId="0" fontId="14" fillId="0" borderId="1" xfId="0" applyFont="1" applyBorder="1" applyAlignment="1">
      <alignment horizontal="center" vertical="center"/>
    </xf>
    <xf numFmtId="0" fontId="14" fillId="0" borderId="1" xfId="0" applyFont="1" applyBorder="1" applyAlignment="1">
      <alignment horizontal="center" vertical="center" wrapText="1"/>
    </xf>
    <xf numFmtId="0" fontId="14" fillId="0" borderId="5" xfId="0" applyFont="1" applyBorder="1" applyAlignment="1">
      <alignment horizontal="center" vertical="center" wrapText="1"/>
    </xf>
    <xf numFmtId="0" fontId="14" fillId="0" borderId="7" xfId="0" applyFont="1" applyBorder="1" applyAlignment="1">
      <alignment horizontal="center" vertical="center" wrapText="1"/>
    </xf>
    <xf numFmtId="0" fontId="14" fillId="0" borderId="2" xfId="0" applyFont="1" applyBorder="1" applyAlignment="1">
      <alignment horizontal="center" vertical="center" wrapText="1"/>
    </xf>
    <xf numFmtId="0" fontId="14" fillId="0" borderId="8" xfId="0" applyFont="1" applyBorder="1" applyAlignment="1">
      <alignment horizontal="center" vertical="center" wrapText="1"/>
    </xf>
    <xf numFmtId="0" fontId="14" fillId="0" borderId="3" xfId="0" applyFont="1" applyBorder="1" applyAlignment="1">
      <alignment horizontal="center" vertical="center" wrapText="1"/>
    </xf>
  </cellXfs>
  <cellStyles count="3">
    <cellStyle name="Bình thường 2" xfId="2" xr:uid="{E1DC428B-93B9-44D9-A7DE-1BF61CB59964}"/>
    <cellStyle name="Normal" xfId="0" builtinId="0"/>
    <cellStyle name="Normal 2 2 2 2 2"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001401-B349-43BA-8F72-AB860C49E01F}">
  <dimension ref="A1:O16"/>
  <sheetViews>
    <sheetView zoomScale="80" zoomScaleNormal="80" workbookViewId="0">
      <selection activeCell="G11" sqref="G11"/>
    </sheetView>
  </sheetViews>
  <sheetFormatPr defaultColWidth="7.21875" defaultRowHeight="15" x14ac:dyDescent="0.25"/>
  <cols>
    <col min="1" max="1" width="4.77734375" style="22" customWidth="1"/>
    <col min="2" max="2" width="28.21875" style="21" customWidth="1"/>
    <col min="3" max="3" width="12.21875" style="21" customWidth="1"/>
    <col min="4" max="4" width="11.109375" style="21" customWidth="1"/>
    <col min="5" max="5" width="10.77734375" style="21" customWidth="1"/>
    <col min="6" max="11" width="11.6640625" style="21" customWidth="1"/>
    <col min="12" max="14" width="11.77734375" style="21" customWidth="1"/>
    <col min="15" max="15" width="29.33203125" style="21" customWidth="1"/>
    <col min="16" max="16384" width="7.21875" style="21"/>
  </cols>
  <sheetData>
    <row r="1" spans="1:15" s="33" customFormat="1" ht="26.45" customHeight="1" x14ac:dyDescent="0.3">
      <c r="A1" s="73" t="s">
        <v>35</v>
      </c>
      <c r="B1" s="73"/>
      <c r="C1" s="73"/>
      <c r="D1" s="73"/>
      <c r="E1" s="73"/>
      <c r="F1" s="73"/>
      <c r="G1" s="73"/>
      <c r="H1" s="73"/>
      <c r="I1" s="73"/>
      <c r="J1" s="73"/>
      <c r="K1" s="73"/>
      <c r="L1" s="73"/>
      <c r="M1" s="73"/>
      <c r="N1" s="73"/>
      <c r="O1" s="73"/>
    </row>
    <row r="2" spans="1:15" s="23" customFormat="1" ht="63" customHeight="1" x14ac:dyDescent="0.3">
      <c r="A2" s="74" t="s">
        <v>45</v>
      </c>
      <c r="B2" s="75"/>
      <c r="C2" s="75"/>
      <c r="D2" s="75"/>
      <c r="E2" s="75"/>
      <c r="F2" s="75"/>
      <c r="G2" s="75"/>
      <c r="H2" s="75"/>
      <c r="I2" s="75"/>
      <c r="J2" s="75"/>
      <c r="K2" s="75"/>
      <c r="L2" s="75"/>
      <c r="M2" s="75"/>
      <c r="N2" s="75"/>
      <c r="O2" s="75"/>
    </row>
    <row r="3" spans="1:15" s="23" customFormat="1" ht="27.6" customHeight="1" x14ac:dyDescent="0.3">
      <c r="A3" s="76" t="s">
        <v>62</v>
      </c>
      <c r="B3" s="76"/>
      <c r="C3" s="76"/>
      <c r="D3" s="76"/>
      <c r="E3" s="76"/>
      <c r="F3" s="76"/>
      <c r="G3" s="76"/>
      <c r="H3" s="76"/>
      <c r="I3" s="76"/>
      <c r="J3" s="76"/>
      <c r="K3" s="76"/>
      <c r="L3" s="76"/>
      <c r="M3" s="76"/>
      <c r="N3" s="76"/>
      <c r="O3" s="76"/>
    </row>
    <row r="4" spans="1:15" x14ac:dyDescent="0.25">
      <c r="F4" s="24"/>
      <c r="N4" s="77" t="s">
        <v>13</v>
      </c>
      <c r="O4" s="77"/>
    </row>
    <row r="5" spans="1:15" s="11" customFormat="1" ht="52.15" customHeight="1" x14ac:dyDescent="0.3">
      <c r="A5" s="72" t="s">
        <v>2</v>
      </c>
      <c r="B5" s="72" t="s">
        <v>14</v>
      </c>
      <c r="C5" s="78" t="s">
        <v>44</v>
      </c>
      <c r="D5" s="78"/>
      <c r="E5" s="78"/>
      <c r="F5" s="79" t="s">
        <v>43</v>
      </c>
      <c r="G5" s="80"/>
      <c r="H5" s="80"/>
      <c r="I5" s="80"/>
      <c r="J5" s="80"/>
      <c r="K5" s="81"/>
      <c r="L5" s="78" t="s">
        <v>16</v>
      </c>
      <c r="M5" s="78"/>
      <c r="N5" s="78"/>
      <c r="O5" s="72" t="s">
        <v>1</v>
      </c>
    </row>
    <row r="6" spans="1:15" s="25" customFormat="1" ht="29.45" customHeight="1" x14ac:dyDescent="0.2">
      <c r="A6" s="72"/>
      <c r="B6" s="72"/>
      <c r="C6" s="72" t="s">
        <v>4</v>
      </c>
      <c r="D6" s="82" t="s">
        <v>3</v>
      </c>
      <c r="E6" s="82"/>
      <c r="F6" s="79" t="s">
        <v>17</v>
      </c>
      <c r="G6" s="80"/>
      <c r="H6" s="81"/>
      <c r="I6" s="79" t="s">
        <v>18</v>
      </c>
      <c r="J6" s="80"/>
      <c r="K6" s="81"/>
      <c r="L6" s="72" t="s">
        <v>4</v>
      </c>
      <c r="M6" s="82" t="s">
        <v>3</v>
      </c>
      <c r="N6" s="82"/>
      <c r="O6" s="72"/>
    </row>
    <row r="7" spans="1:15" s="25" customFormat="1" ht="22.9" customHeight="1" x14ac:dyDescent="0.2">
      <c r="A7" s="72"/>
      <c r="B7" s="72"/>
      <c r="C7" s="72"/>
      <c r="D7" s="70" t="s">
        <v>5</v>
      </c>
      <c r="E7" s="70" t="s">
        <v>6</v>
      </c>
      <c r="F7" s="72" t="s">
        <v>4</v>
      </c>
      <c r="G7" s="69" t="s">
        <v>3</v>
      </c>
      <c r="H7" s="69"/>
      <c r="I7" s="72" t="s">
        <v>4</v>
      </c>
      <c r="J7" s="69" t="s">
        <v>3</v>
      </c>
      <c r="K7" s="69"/>
      <c r="L7" s="72"/>
      <c r="M7" s="70" t="s">
        <v>5</v>
      </c>
      <c r="N7" s="70" t="s">
        <v>6</v>
      </c>
      <c r="O7" s="72"/>
    </row>
    <row r="8" spans="1:15" s="25" customFormat="1" ht="36" customHeight="1" x14ac:dyDescent="0.2">
      <c r="A8" s="72"/>
      <c r="B8" s="72"/>
      <c r="C8" s="72"/>
      <c r="D8" s="71"/>
      <c r="E8" s="71"/>
      <c r="F8" s="72"/>
      <c r="G8" s="26" t="s">
        <v>5</v>
      </c>
      <c r="H8" s="26" t="s">
        <v>6</v>
      </c>
      <c r="I8" s="72"/>
      <c r="J8" s="26" t="s">
        <v>5</v>
      </c>
      <c r="K8" s="26" t="s">
        <v>6</v>
      </c>
      <c r="L8" s="72"/>
      <c r="M8" s="71"/>
      <c r="N8" s="71"/>
      <c r="O8" s="72"/>
    </row>
    <row r="9" spans="1:15" s="11" customFormat="1" ht="38.450000000000003" customHeight="1" x14ac:dyDescent="0.3">
      <c r="A9" s="7"/>
      <c r="B9" s="7" t="s">
        <v>7</v>
      </c>
      <c r="C9" s="9">
        <f>C10</f>
        <v>3947974518</v>
      </c>
      <c r="D9" s="9">
        <f t="shared" ref="D9:N9" si="0">D10</f>
        <v>3448584092</v>
      </c>
      <c r="E9" s="9">
        <f t="shared" si="0"/>
        <v>499390426</v>
      </c>
      <c r="F9" s="9">
        <f t="shared" si="0"/>
        <v>173359000</v>
      </c>
      <c r="G9" s="9">
        <f t="shared" si="0"/>
        <v>170910000</v>
      </c>
      <c r="H9" s="9">
        <f t="shared" si="0"/>
        <v>2449000</v>
      </c>
      <c r="I9" s="9">
        <f>I10</f>
        <v>173359000</v>
      </c>
      <c r="J9" s="9">
        <f>J10</f>
        <v>170910000</v>
      </c>
      <c r="K9" s="9">
        <f t="shared" si="0"/>
        <v>2449000</v>
      </c>
      <c r="L9" s="9">
        <f>L10</f>
        <v>3947974518</v>
      </c>
      <c r="M9" s="9">
        <f t="shared" si="0"/>
        <v>3448584092</v>
      </c>
      <c r="N9" s="9">
        <f t="shared" si="0"/>
        <v>499390426</v>
      </c>
      <c r="O9" s="9"/>
    </row>
    <row r="10" spans="1:15" s="11" customFormat="1" ht="55.15" customHeight="1" x14ac:dyDescent="0.3">
      <c r="A10" s="7" t="s">
        <v>28</v>
      </c>
      <c r="B10" s="30" t="s">
        <v>29</v>
      </c>
      <c r="C10" s="9">
        <f t="shared" ref="C10:N10" si="1">C11+C14</f>
        <v>3947974518</v>
      </c>
      <c r="D10" s="9">
        <f t="shared" si="1"/>
        <v>3448584092</v>
      </c>
      <c r="E10" s="9">
        <f t="shared" si="1"/>
        <v>499390426</v>
      </c>
      <c r="F10" s="9">
        <f t="shared" si="1"/>
        <v>173359000</v>
      </c>
      <c r="G10" s="9">
        <f t="shared" si="1"/>
        <v>170910000</v>
      </c>
      <c r="H10" s="9">
        <f t="shared" si="1"/>
        <v>2449000</v>
      </c>
      <c r="I10" s="9">
        <f t="shared" si="1"/>
        <v>173359000</v>
      </c>
      <c r="J10" s="9">
        <f t="shared" si="1"/>
        <v>170910000</v>
      </c>
      <c r="K10" s="9">
        <f t="shared" si="1"/>
        <v>2449000</v>
      </c>
      <c r="L10" s="9">
        <f t="shared" si="1"/>
        <v>3947974518</v>
      </c>
      <c r="M10" s="9">
        <f t="shared" si="1"/>
        <v>3448584092</v>
      </c>
      <c r="N10" s="9">
        <f t="shared" si="1"/>
        <v>499390426</v>
      </c>
      <c r="O10" s="9"/>
    </row>
    <row r="11" spans="1:15" s="11" customFormat="1" ht="28.9" customHeight="1" x14ac:dyDescent="0.3">
      <c r="A11" s="32" t="s">
        <v>8</v>
      </c>
      <c r="B11" s="8" t="s">
        <v>38</v>
      </c>
      <c r="C11" s="9">
        <f>C12</f>
        <v>2826974518</v>
      </c>
      <c r="D11" s="9">
        <f t="shared" ref="D11:N11" si="2">D12</f>
        <v>2580024092</v>
      </c>
      <c r="E11" s="9">
        <f t="shared" si="2"/>
        <v>246950426</v>
      </c>
      <c r="F11" s="9">
        <f t="shared" si="2"/>
        <v>0</v>
      </c>
      <c r="G11" s="9">
        <f t="shared" si="2"/>
        <v>0</v>
      </c>
      <c r="H11" s="9">
        <f t="shared" si="2"/>
        <v>0</v>
      </c>
      <c r="I11" s="9">
        <f t="shared" si="2"/>
        <v>173359000</v>
      </c>
      <c r="J11" s="9">
        <f t="shared" si="2"/>
        <v>170910000</v>
      </c>
      <c r="K11" s="9">
        <f t="shared" si="2"/>
        <v>2449000</v>
      </c>
      <c r="L11" s="9">
        <f t="shared" si="2"/>
        <v>2653615518</v>
      </c>
      <c r="M11" s="9">
        <f t="shared" si="2"/>
        <v>2409114092</v>
      </c>
      <c r="N11" s="9">
        <f t="shared" si="2"/>
        <v>244501426</v>
      </c>
      <c r="O11" s="9"/>
    </row>
    <row r="12" spans="1:15" s="11" customFormat="1" ht="85.15" customHeight="1" x14ac:dyDescent="0.3">
      <c r="A12" s="7">
        <v>2</v>
      </c>
      <c r="B12" s="8" t="s">
        <v>26</v>
      </c>
      <c r="C12" s="9">
        <f>C13</f>
        <v>2826974518</v>
      </c>
      <c r="D12" s="9">
        <f t="shared" ref="D12:N12" si="3">D13</f>
        <v>2580024092</v>
      </c>
      <c r="E12" s="9">
        <f t="shared" si="3"/>
        <v>246950426</v>
      </c>
      <c r="F12" s="9">
        <f t="shared" si="3"/>
        <v>0</v>
      </c>
      <c r="G12" s="9">
        <f t="shared" si="3"/>
        <v>0</v>
      </c>
      <c r="H12" s="9">
        <f t="shared" si="3"/>
        <v>0</v>
      </c>
      <c r="I12" s="9">
        <f>I13</f>
        <v>173359000</v>
      </c>
      <c r="J12" s="9">
        <f t="shared" si="3"/>
        <v>170910000</v>
      </c>
      <c r="K12" s="9">
        <f t="shared" si="3"/>
        <v>2449000</v>
      </c>
      <c r="L12" s="9">
        <f t="shared" si="3"/>
        <v>2653615518</v>
      </c>
      <c r="M12" s="9">
        <f t="shared" si="3"/>
        <v>2409114092</v>
      </c>
      <c r="N12" s="9">
        <f t="shared" si="3"/>
        <v>244501426</v>
      </c>
      <c r="O12" s="10"/>
    </row>
    <row r="13" spans="1:15" s="20" customFormat="1" ht="70.900000000000006" customHeight="1" x14ac:dyDescent="0.3">
      <c r="A13" s="18" t="s">
        <v>20</v>
      </c>
      <c r="B13" s="2" t="s">
        <v>27</v>
      </c>
      <c r="C13" s="19">
        <f>D13+E13</f>
        <v>2826974518</v>
      </c>
      <c r="D13" s="19">
        <v>2580024092</v>
      </c>
      <c r="E13" s="19">
        <v>246950426</v>
      </c>
      <c r="F13" s="19">
        <v>0</v>
      </c>
      <c r="G13" s="19">
        <v>0</v>
      </c>
      <c r="H13" s="19">
        <v>0</v>
      </c>
      <c r="I13" s="19">
        <f>J13+K13</f>
        <v>173359000</v>
      </c>
      <c r="J13" s="28">
        <v>170910000</v>
      </c>
      <c r="K13" s="28">
        <v>2449000</v>
      </c>
      <c r="L13" s="19">
        <f>C13-I13</f>
        <v>2653615518</v>
      </c>
      <c r="M13" s="19">
        <f>D13-J13</f>
        <v>2409114092</v>
      </c>
      <c r="N13" s="19">
        <f>E13-K13</f>
        <v>244501426</v>
      </c>
      <c r="O13" s="37"/>
    </row>
    <row r="14" spans="1:15" s="11" customFormat="1" ht="32.450000000000003" customHeight="1" x14ac:dyDescent="0.3">
      <c r="A14" s="32" t="s">
        <v>10</v>
      </c>
      <c r="B14" s="8" t="s">
        <v>34</v>
      </c>
      <c r="C14" s="9">
        <f>C15</f>
        <v>1121000000</v>
      </c>
      <c r="D14" s="9">
        <f t="shared" ref="D14:E14" si="4">D15</f>
        <v>868560000</v>
      </c>
      <c r="E14" s="9">
        <f t="shared" si="4"/>
        <v>252440000</v>
      </c>
      <c r="F14" s="9">
        <f>F15</f>
        <v>173359000</v>
      </c>
      <c r="G14" s="9">
        <f t="shared" ref="G14:H14" si="5">G15</f>
        <v>170910000</v>
      </c>
      <c r="H14" s="9">
        <f t="shared" si="5"/>
        <v>2449000</v>
      </c>
      <c r="I14" s="9"/>
      <c r="J14" s="9"/>
      <c r="K14" s="9"/>
      <c r="L14" s="9">
        <f>L15</f>
        <v>1294359000</v>
      </c>
      <c r="M14" s="9">
        <f t="shared" ref="M14:N14" si="6">M15</f>
        <v>1039470000</v>
      </c>
      <c r="N14" s="9">
        <f t="shared" si="6"/>
        <v>254889000</v>
      </c>
      <c r="O14" s="16"/>
    </row>
    <row r="15" spans="1:15" s="11" customFormat="1" ht="85.15" customHeight="1" x14ac:dyDescent="0.3">
      <c r="A15" s="7">
        <v>1</v>
      </c>
      <c r="B15" s="8" t="s">
        <v>26</v>
      </c>
      <c r="C15" s="9">
        <f>C16</f>
        <v>1121000000</v>
      </c>
      <c r="D15" s="9">
        <f t="shared" ref="D15:E15" si="7">D16</f>
        <v>868560000</v>
      </c>
      <c r="E15" s="9">
        <f t="shared" si="7"/>
        <v>252440000</v>
      </c>
      <c r="F15" s="9">
        <f t="shared" ref="F15:N15" si="8">F16</f>
        <v>173359000</v>
      </c>
      <c r="G15" s="9">
        <f t="shared" si="8"/>
        <v>170910000</v>
      </c>
      <c r="H15" s="9">
        <f t="shared" si="8"/>
        <v>2449000</v>
      </c>
      <c r="I15" s="9">
        <f>I16</f>
        <v>0</v>
      </c>
      <c r="J15" s="9">
        <f t="shared" si="8"/>
        <v>0</v>
      </c>
      <c r="K15" s="9">
        <f t="shared" si="8"/>
        <v>0</v>
      </c>
      <c r="L15" s="9">
        <f t="shared" si="8"/>
        <v>1294359000</v>
      </c>
      <c r="M15" s="9">
        <f t="shared" si="8"/>
        <v>1039470000</v>
      </c>
      <c r="N15" s="9">
        <f t="shared" si="8"/>
        <v>254889000</v>
      </c>
      <c r="O15" s="10"/>
    </row>
    <row r="16" spans="1:15" s="20" customFormat="1" ht="70.150000000000006" customHeight="1" x14ac:dyDescent="0.3">
      <c r="A16" s="18" t="s">
        <v>20</v>
      </c>
      <c r="B16" s="2" t="s">
        <v>27</v>
      </c>
      <c r="C16" s="19">
        <f>D16+E16</f>
        <v>1121000000</v>
      </c>
      <c r="D16" s="19">
        <v>868560000</v>
      </c>
      <c r="E16" s="19">
        <v>252440000</v>
      </c>
      <c r="F16" s="19">
        <f>G16+H16</f>
        <v>173359000</v>
      </c>
      <c r="G16" s="28">
        <v>170910000</v>
      </c>
      <c r="H16" s="28">
        <v>2449000</v>
      </c>
      <c r="I16" s="19"/>
      <c r="J16" s="28"/>
      <c r="K16" s="28"/>
      <c r="L16" s="19">
        <f>M16+N16</f>
        <v>1294359000</v>
      </c>
      <c r="M16" s="19">
        <f>D16+G16</f>
        <v>1039470000</v>
      </c>
      <c r="N16" s="19">
        <f>E16+H16</f>
        <v>254889000</v>
      </c>
      <c r="O16" s="6" t="s">
        <v>37</v>
      </c>
    </row>
  </sheetData>
  <mergeCells count="24">
    <mergeCell ref="A1:O1"/>
    <mergeCell ref="A2:O2"/>
    <mergeCell ref="A3:O3"/>
    <mergeCell ref="N4:O4"/>
    <mergeCell ref="A5:A8"/>
    <mergeCell ref="B5:B8"/>
    <mergeCell ref="C5:E5"/>
    <mergeCell ref="F5:K5"/>
    <mergeCell ref="L5:N5"/>
    <mergeCell ref="O5:O8"/>
    <mergeCell ref="C6:C8"/>
    <mergeCell ref="D6:E6"/>
    <mergeCell ref="F6:H6"/>
    <mergeCell ref="I6:K6"/>
    <mergeCell ref="L6:L8"/>
    <mergeCell ref="M6:N6"/>
    <mergeCell ref="J7:K7"/>
    <mergeCell ref="M7:M8"/>
    <mergeCell ref="N7:N8"/>
    <mergeCell ref="D7:D8"/>
    <mergeCell ref="E7:E8"/>
    <mergeCell ref="F7:F8"/>
    <mergeCell ref="G7:H7"/>
    <mergeCell ref="I7:I8"/>
  </mergeCells>
  <pageMargins left="0.7" right="0" top="0" bottom="0" header="0" footer="0"/>
  <pageSetup paperSize="9" scale="54" orientation="landscape"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FFD1D5-D2FD-4C49-B769-811FF902D7D2}">
  <dimension ref="A1:L18"/>
  <sheetViews>
    <sheetView tabSelected="1" zoomScaleNormal="100" workbookViewId="0">
      <selection activeCell="A4" sqref="A4:K4"/>
    </sheetView>
  </sheetViews>
  <sheetFormatPr defaultColWidth="8.21875" defaultRowHeight="18.75" x14ac:dyDescent="0.3"/>
  <cols>
    <col min="1" max="1" width="6.109375" style="38" customWidth="1"/>
    <col min="2" max="2" width="34.6640625" style="38" customWidth="1"/>
    <col min="3" max="3" width="14.77734375" style="38" customWidth="1"/>
    <col min="4" max="4" width="12.33203125" style="38" customWidth="1"/>
    <col min="5" max="5" width="11.44140625" style="38" customWidth="1"/>
    <col min="6" max="6" width="10.21875" style="38" customWidth="1"/>
    <col min="7" max="7" width="11.88671875" style="38" customWidth="1"/>
    <col min="8" max="8" width="12" style="38" customWidth="1"/>
    <col min="9" max="9" width="12.88671875" style="38" customWidth="1"/>
    <col min="10" max="10" width="13.77734375" style="38" customWidth="1"/>
    <col min="11" max="11" width="16.88671875" style="59" customWidth="1"/>
    <col min="12" max="12" width="12" style="38" customWidth="1"/>
    <col min="13" max="256" width="8.21875" style="38"/>
    <col min="257" max="257" width="6.109375" style="38" customWidth="1"/>
    <col min="258" max="258" width="38.33203125" style="38" customWidth="1"/>
    <col min="259" max="259" width="14.77734375" style="38" customWidth="1"/>
    <col min="260" max="260" width="12.33203125" style="38" customWidth="1"/>
    <col min="261" max="261" width="12.77734375" style="38" customWidth="1"/>
    <col min="262" max="262" width="12.5546875" style="38" customWidth="1"/>
    <col min="263" max="263" width="13" style="38" customWidth="1"/>
    <col min="264" max="264" width="18.33203125" style="38" customWidth="1"/>
    <col min="265" max="265" width="10.44140625" style="38" customWidth="1"/>
    <col min="266" max="266" width="12" style="38" customWidth="1"/>
    <col min="267" max="267" width="11.21875" style="38" bestFit="1" customWidth="1"/>
    <col min="268" max="512" width="8.21875" style="38"/>
    <col min="513" max="513" width="6.109375" style="38" customWidth="1"/>
    <col min="514" max="514" width="38.33203125" style="38" customWidth="1"/>
    <col min="515" max="515" width="14.77734375" style="38" customWidth="1"/>
    <col min="516" max="516" width="12.33203125" style="38" customWidth="1"/>
    <col min="517" max="517" width="12.77734375" style="38" customWidth="1"/>
    <col min="518" max="518" width="12.5546875" style="38" customWidth="1"/>
    <col min="519" max="519" width="13" style="38" customWidth="1"/>
    <col min="520" max="520" width="18.33203125" style="38" customWidth="1"/>
    <col min="521" max="521" width="10.44140625" style="38" customWidth="1"/>
    <col min="522" max="522" width="12" style="38" customWidth="1"/>
    <col min="523" max="523" width="11.21875" style="38" bestFit="1" customWidth="1"/>
    <col min="524" max="768" width="8.21875" style="38"/>
    <col min="769" max="769" width="6.109375" style="38" customWidth="1"/>
    <col min="770" max="770" width="38.33203125" style="38" customWidth="1"/>
    <col min="771" max="771" width="14.77734375" style="38" customWidth="1"/>
    <col min="772" max="772" width="12.33203125" style="38" customWidth="1"/>
    <col min="773" max="773" width="12.77734375" style="38" customWidth="1"/>
    <col min="774" max="774" width="12.5546875" style="38" customWidth="1"/>
    <col min="775" max="775" width="13" style="38" customWidth="1"/>
    <col min="776" max="776" width="18.33203125" style="38" customWidth="1"/>
    <col min="777" max="777" width="10.44140625" style="38" customWidth="1"/>
    <col min="778" max="778" width="12" style="38" customWidth="1"/>
    <col min="779" max="779" width="11.21875" style="38" bestFit="1" customWidth="1"/>
    <col min="780" max="1024" width="8.21875" style="38"/>
    <col min="1025" max="1025" width="6.109375" style="38" customWidth="1"/>
    <col min="1026" max="1026" width="38.33203125" style="38" customWidth="1"/>
    <col min="1027" max="1027" width="14.77734375" style="38" customWidth="1"/>
    <col min="1028" max="1028" width="12.33203125" style="38" customWidth="1"/>
    <col min="1029" max="1029" width="12.77734375" style="38" customWidth="1"/>
    <col min="1030" max="1030" width="12.5546875" style="38" customWidth="1"/>
    <col min="1031" max="1031" width="13" style="38" customWidth="1"/>
    <col min="1032" max="1032" width="18.33203125" style="38" customWidth="1"/>
    <col min="1033" max="1033" width="10.44140625" style="38" customWidth="1"/>
    <col min="1034" max="1034" width="12" style="38" customWidth="1"/>
    <col min="1035" max="1035" width="11.21875" style="38" bestFit="1" customWidth="1"/>
    <col min="1036" max="1280" width="8.21875" style="38"/>
    <col min="1281" max="1281" width="6.109375" style="38" customWidth="1"/>
    <col min="1282" max="1282" width="38.33203125" style="38" customWidth="1"/>
    <col min="1283" max="1283" width="14.77734375" style="38" customWidth="1"/>
    <col min="1284" max="1284" width="12.33203125" style="38" customWidth="1"/>
    <col min="1285" max="1285" width="12.77734375" style="38" customWidth="1"/>
    <col min="1286" max="1286" width="12.5546875" style="38" customWidth="1"/>
    <col min="1287" max="1287" width="13" style="38" customWidth="1"/>
    <col min="1288" max="1288" width="18.33203125" style="38" customWidth="1"/>
    <col min="1289" max="1289" width="10.44140625" style="38" customWidth="1"/>
    <col min="1290" max="1290" width="12" style="38" customWidth="1"/>
    <col min="1291" max="1291" width="11.21875" style="38" bestFit="1" customWidth="1"/>
    <col min="1292" max="1536" width="8.21875" style="38"/>
    <col min="1537" max="1537" width="6.109375" style="38" customWidth="1"/>
    <col min="1538" max="1538" width="38.33203125" style="38" customWidth="1"/>
    <col min="1539" max="1539" width="14.77734375" style="38" customWidth="1"/>
    <col min="1540" max="1540" width="12.33203125" style="38" customWidth="1"/>
    <col min="1541" max="1541" width="12.77734375" style="38" customWidth="1"/>
    <col min="1542" max="1542" width="12.5546875" style="38" customWidth="1"/>
    <col min="1543" max="1543" width="13" style="38" customWidth="1"/>
    <col min="1544" max="1544" width="18.33203125" style="38" customWidth="1"/>
    <col min="1545" max="1545" width="10.44140625" style="38" customWidth="1"/>
    <col min="1546" max="1546" width="12" style="38" customWidth="1"/>
    <col min="1547" max="1547" width="11.21875" style="38" bestFit="1" customWidth="1"/>
    <col min="1548" max="1792" width="8.21875" style="38"/>
    <col min="1793" max="1793" width="6.109375" style="38" customWidth="1"/>
    <col min="1794" max="1794" width="38.33203125" style="38" customWidth="1"/>
    <col min="1795" max="1795" width="14.77734375" style="38" customWidth="1"/>
    <col min="1796" max="1796" width="12.33203125" style="38" customWidth="1"/>
    <col min="1797" max="1797" width="12.77734375" style="38" customWidth="1"/>
    <col min="1798" max="1798" width="12.5546875" style="38" customWidth="1"/>
    <col min="1799" max="1799" width="13" style="38" customWidth="1"/>
    <col min="1800" max="1800" width="18.33203125" style="38" customWidth="1"/>
    <col min="1801" max="1801" width="10.44140625" style="38" customWidth="1"/>
    <col min="1802" max="1802" width="12" style="38" customWidth="1"/>
    <col min="1803" max="1803" width="11.21875" style="38" bestFit="1" customWidth="1"/>
    <col min="1804" max="2048" width="8.21875" style="38"/>
    <col min="2049" max="2049" width="6.109375" style="38" customWidth="1"/>
    <col min="2050" max="2050" width="38.33203125" style="38" customWidth="1"/>
    <col min="2051" max="2051" width="14.77734375" style="38" customWidth="1"/>
    <col min="2052" max="2052" width="12.33203125" style="38" customWidth="1"/>
    <col min="2053" max="2053" width="12.77734375" style="38" customWidth="1"/>
    <col min="2054" max="2054" width="12.5546875" style="38" customWidth="1"/>
    <col min="2055" max="2055" width="13" style="38" customWidth="1"/>
    <col min="2056" max="2056" width="18.33203125" style="38" customWidth="1"/>
    <col min="2057" max="2057" width="10.44140625" style="38" customWidth="1"/>
    <col min="2058" max="2058" width="12" style="38" customWidth="1"/>
    <col min="2059" max="2059" width="11.21875" style="38" bestFit="1" customWidth="1"/>
    <col min="2060" max="2304" width="8.21875" style="38"/>
    <col min="2305" max="2305" width="6.109375" style="38" customWidth="1"/>
    <col min="2306" max="2306" width="38.33203125" style="38" customWidth="1"/>
    <col min="2307" max="2307" width="14.77734375" style="38" customWidth="1"/>
    <col min="2308" max="2308" width="12.33203125" style="38" customWidth="1"/>
    <col min="2309" max="2309" width="12.77734375" style="38" customWidth="1"/>
    <col min="2310" max="2310" width="12.5546875" style="38" customWidth="1"/>
    <col min="2311" max="2311" width="13" style="38" customWidth="1"/>
    <col min="2312" max="2312" width="18.33203125" style="38" customWidth="1"/>
    <col min="2313" max="2313" width="10.44140625" style="38" customWidth="1"/>
    <col min="2314" max="2314" width="12" style="38" customWidth="1"/>
    <col min="2315" max="2315" width="11.21875" style="38" bestFit="1" customWidth="1"/>
    <col min="2316" max="2560" width="8.21875" style="38"/>
    <col min="2561" max="2561" width="6.109375" style="38" customWidth="1"/>
    <col min="2562" max="2562" width="38.33203125" style="38" customWidth="1"/>
    <col min="2563" max="2563" width="14.77734375" style="38" customWidth="1"/>
    <col min="2564" max="2564" width="12.33203125" style="38" customWidth="1"/>
    <col min="2565" max="2565" width="12.77734375" style="38" customWidth="1"/>
    <col min="2566" max="2566" width="12.5546875" style="38" customWidth="1"/>
    <col min="2567" max="2567" width="13" style="38" customWidth="1"/>
    <col min="2568" max="2568" width="18.33203125" style="38" customWidth="1"/>
    <col min="2569" max="2569" width="10.44140625" style="38" customWidth="1"/>
    <col min="2570" max="2570" width="12" style="38" customWidth="1"/>
    <col min="2571" max="2571" width="11.21875" style="38" bestFit="1" customWidth="1"/>
    <col min="2572" max="2816" width="8.21875" style="38"/>
    <col min="2817" max="2817" width="6.109375" style="38" customWidth="1"/>
    <col min="2818" max="2818" width="38.33203125" style="38" customWidth="1"/>
    <col min="2819" max="2819" width="14.77734375" style="38" customWidth="1"/>
    <col min="2820" max="2820" width="12.33203125" style="38" customWidth="1"/>
    <col min="2821" max="2821" width="12.77734375" style="38" customWidth="1"/>
    <col min="2822" max="2822" width="12.5546875" style="38" customWidth="1"/>
    <col min="2823" max="2823" width="13" style="38" customWidth="1"/>
    <col min="2824" max="2824" width="18.33203125" style="38" customWidth="1"/>
    <col min="2825" max="2825" width="10.44140625" style="38" customWidth="1"/>
    <col min="2826" max="2826" width="12" style="38" customWidth="1"/>
    <col min="2827" max="2827" width="11.21875" style="38" bestFit="1" customWidth="1"/>
    <col min="2828" max="3072" width="8.21875" style="38"/>
    <col min="3073" max="3073" width="6.109375" style="38" customWidth="1"/>
    <col min="3074" max="3074" width="38.33203125" style="38" customWidth="1"/>
    <col min="3075" max="3075" width="14.77734375" style="38" customWidth="1"/>
    <col min="3076" max="3076" width="12.33203125" style="38" customWidth="1"/>
    <col min="3077" max="3077" width="12.77734375" style="38" customWidth="1"/>
    <col min="3078" max="3078" width="12.5546875" style="38" customWidth="1"/>
    <col min="3079" max="3079" width="13" style="38" customWidth="1"/>
    <col min="3080" max="3080" width="18.33203125" style="38" customWidth="1"/>
    <col min="3081" max="3081" width="10.44140625" style="38" customWidth="1"/>
    <col min="3082" max="3082" width="12" style="38" customWidth="1"/>
    <col min="3083" max="3083" width="11.21875" style="38" bestFit="1" customWidth="1"/>
    <col min="3084" max="3328" width="8.21875" style="38"/>
    <col min="3329" max="3329" width="6.109375" style="38" customWidth="1"/>
    <col min="3330" max="3330" width="38.33203125" style="38" customWidth="1"/>
    <col min="3331" max="3331" width="14.77734375" style="38" customWidth="1"/>
    <col min="3332" max="3332" width="12.33203125" style="38" customWidth="1"/>
    <col min="3333" max="3333" width="12.77734375" style="38" customWidth="1"/>
    <col min="3334" max="3334" width="12.5546875" style="38" customWidth="1"/>
    <col min="3335" max="3335" width="13" style="38" customWidth="1"/>
    <col min="3336" max="3336" width="18.33203125" style="38" customWidth="1"/>
    <col min="3337" max="3337" width="10.44140625" style="38" customWidth="1"/>
    <col min="3338" max="3338" width="12" style="38" customWidth="1"/>
    <col min="3339" max="3339" width="11.21875" style="38" bestFit="1" customWidth="1"/>
    <col min="3340" max="3584" width="8.21875" style="38"/>
    <col min="3585" max="3585" width="6.109375" style="38" customWidth="1"/>
    <col min="3586" max="3586" width="38.33203125" style="38" customWidth="1"/>
    <col min="3587" max="3587" width="14.77734375" style="38" customWidth="1"/>
    <col min="3588" max="3588" width="12.33203125" style="38" customWidth="1"/>
    <col min="3589" max="3589" width="12.77734375" style="38" customWidth="1"/>
    <col min="3590" max="3590" width="12.5546875" style="38" customWidth="1"/>
    <col min="3591" max="3591" width="13" style="38" customWidth="1"/>
    <col min="3592" max="3592" width="18.33203125" style="38" customWidth="1"/>
    <col min="3593" max="3593" width="10.44140625" style="38" customWidth="1"/>
    <col min="3594" max="3594" width="12" style="38" customWidth="1"/>
    <col min="3595" max="3595" width="11.21875" style="38" bestFit="1" customWidth="1"/>
    <col min="3596" max="3840" width="8.21875" style="38"/>
    <col min="3841" max="3841" width="6.109375" style="38" customWidth="1"/>
    <col min="3842" max="3842" width="38.33203125" style="38" customWidth="1"/>
    <col min="3843" max="3843" width="14.77734375" style="38" customWidth="1"/>
    <col min="3844" max="3844" width="12.33203125" style="38" customWidth="1"/>
    <col min="3845" max="3845" width="12.77734375" style="38" customWidth="1"/>
    <col min="3846" max="3846" width="12.5546875" style="38" customWidth="1"/>
    <col min="3847" max="3847" width="13" style="38" customWidth="1"/>
    <col min="3848" max="3848" width="18.33203125" style="38" customWidth="1"/>
    <col min="3849" max="3849" width="10.44140625" style="38" customWidth="1"/>
    <col min="3850" max="3850" width="12" style="38" customWidth="1"/>
    <col min="3851" max="3851" width="11.21875" style="38" bestFit="1" customWidth="1"/>
    <col min="3852" max="4096" width="8.21875" style="38"/>
    <col min="4097" max="4097" width="6.109375" style="38" customWidth="1"/>
    <col min="4098" max="4098" width="38.33203125" style="38" customWidth="1"/>
    <col min="4099" max="4099" width="14.77734375" style="38" customWidth="1"/>
    <col min="4100" max="4100" width="12.33203125" style="38" customWidth="1"/>
    <col min="4101" max="4101" width="12.77734375" style="38" customWidth="1"/>
    <col min="4102" max="4102" width="12.5546875" style="38" customWidth="1"/>
    <col min="4103" max="4103" width="13" style="38" customWidth="1"/>
    <col min="4104" max="4104" width="18.33203125" style="38" customWidth="1"/>
    <col min="4105" max="4105" width="10.44140625" style="38" customWidth="1"/>
    <col min="4106" max="4106" width="12" style="38" customWidth="1"/>
    <col min="4107" max="4107" width="11.21875" style="38" bestFit="1" customWidth="1"/>
    <col min="4108" max="4352" width="8.21875" style="38"/>
    <col min="4353" max="4353" width="6.109375" style="38" customWidth="1"/>
    <col min="4354" max="4354" width="38.33203125" style="38" customWidth="1"/>
    <col min="4355" max="4355" width="14.77734375" style="38" customWidth="1"/>
    <col min="4356" max="4356" width="12.33203125" style="38" customWidth="1"/>
    <col min="4357" max="4357" width="12.77734375" style="38" customWidth="1"/>
    <col min="4358" max="4358" width="12.5546875" style="38" customWidth="1"/>
    <col min="4359" max="4359" width="13" style="38" customWidth="1"/>
    <col min="4360" max="4360" width="18.33203125" style="38" customWidth="1"/>
    <col min="4361" max="4361" width="10.44140625" style="38" customWidth="1"/>
    <col min="4362" max="4362" width="12" style="38" customWidth="1"/>
    <col min="4363" max="4363" width="11.21875" style="38" bestFit="1" customWidth="1"/>
    <col min="4364" max="4608" width="8.21875" style="38"/>
    <col min="4609" max="4609" width="6.109375" style="38" customWidth="1"/>
    <col min="4610" max="4610" width="38.33203125" style="38" customWidth="1"/>
    <col min="4611" max="4611" width="14.77734375" style="38" customWidth="1"/>
    <col min="4612" max="4612" width="12.33203125" style="38" customWidth="1"/>
    <col min="4613" max="4613" width="12.77734375" style="38" customWidth="1"/>
    <col min="4614" max="4614" width="12.5546875" style="38" customWidth="1"/>
    <col min="4615" max="4615" width="13" style="38" customWidth="1"/>
    <col min="4616" max="4616" width="18.33203125" style="38" customWidth="1"/>
    <col min="4617" max="4617" width="10.44140625" style="38" customWidth="1"/>
    <col min="4618" max="4618" width="12" style="38" customWidth="1"/>
    <col min="4619" max="4619" width="11.21875" style="38" bestFit="1" customWidth="1"/>
    <col min="4620" max="4864" width="8.21875" style="38"/>
    <col min="4865" max="4865" width="6.109375" style="38" customWidth="1"/>
    <col min="4866" max="4866" width="38.33203125" style="38" customWidth="1"/>
    <col min="4867" max="4867" width="14.77734375" style="38" customWidth="1"/>
    <col min="4868" max="4868" width="12.33203125" style="38" customWidth="1"/>
    <col min="4869" max="4869" width="12.77734375" style="38" customWidth="1"/>
    <col min="4870" max="4870" width="12.5546875" style="38" customWidth="1"/>
    <col min="4871" max="4871" width="13" style="38" customWidth="1"/>
    <col min="4872" max="4872" width="18.33203125" style="38" customWidth="1"/>
    <col min="4873" max="4873" width="10.44140625" style="38" customWidth="1"/>
    <col min="4874" max="4874" width="12" style="38" customWidth="1"/>
    <col min="4875" max="4875" width="11.21875" style="38" bestFit="1" customWidth="1"/>
    <col min="4876" max="5120" width="8.21875" style="38"/>
    <col min="5121" max="5121" width="6.109375" style="38" customWidth="1"/>
    <col min="5122" max="5122" width="38.33203125" style="38" customWidth="1"/>
    <col min="5123" max="5123" width="14.77734375" style="38" customWidth="1"/>
    <col min="5124" max="5124" width="12.33203125" style="38" customWidth="1"/>
    <col min="5125" max="5125" width="12.77734375" style="38" customWidth="1"/>
    <col min="5126" max="5126" width="12.5546875" style="38" customWidth="1"/>
    <col min="5127" max="5127" width="13" style="38" customWidth="1"/>
    <col min="5128" max="5128" width="18.33203125" style="38" customWidth="1"/>
    <col min="5129" max="5129" width="10.44140625" style="38" customWidth="1"/>
    <col min="5130" max="5130" width="12" style="38" customWidth="1"/>
    <col min="5131" max="5131" width="11.21875" style="38" bestFit="1" customWidth="1"/>
    <col min="5132" max="5376" width="8.21875" style="38"/>
    <col min="5377" max="5377" width="6.109375" style="38" customWidth="1"/>
    <col min="5378" max="5378" width="38.33203125" style="38" customWidth="1"/>
    <col min="5379" max="5379" width="14.77734375" style="38" customWidth="1"/>
    <col min="5380" max="5380" width="12.33203125" style="38" customWidth="1"/>
    <col min="5381" max="5381" width="12.77734375" style="38" customWidth="1"/>
    <col min="5382" max="5382" width="12.5546875" style="38" customWidth="1"/>
    <col min="5383" max="5383" width="13" style="38" customWidth="1"/>
    <col min="5384" max="5384" width="18.33203125" style="38" customWidth="1"/>
    <col min="5385" max="5385" width="10.44140625" style="38" customWidth="1"/>
    <col min="5386" max="5386" width="12" style="38" customWidth="1"/>
    <col min="5387" max="5387" width="11.21875" style="38" bestFit="1" customWidth="1"/>
    <col min="5388" max="5632" width="8.21875" style="38"/>
    <col min="5633" max="5633" width="6.109375" style="38" customWidth="1"/>
    <col min="5634" max="5634" width="38.33203125" style="38" customWidth="1"/>
    <col min="5635" max="5635" width="14.77734375" style="38" customWidth="1"/>
    <col min="5636" max="5636" width="12.33203125" style="38" customWidth="1"/>
    <col min="5637" max="5637" width="12.77734375" style="38" customWidth="1"/>
    <col min="5638" max="5638" width="12.5546875" style="38" customWidth="1"/>
    <col min="5639" max="5639" width="13" style="38" customWidth="1"/>
    <col min="5640" max="5640" width="18.33203125" style="38" customWidth="1"/>
    <col min="5641" max="5641" width="10.44140625" style="38" customWidth="1"/>
    <col min="5642" max="5642" width="12" style="38" customWidth="1"/>
    <col min="5643" max="5643" width="11.21875" style="38" bestFit="1" customWidth="1"/>
    <col min="5644" max="5888" width="8.21875" style="38"/>
    <col min="5889" max="5889" width="6.109375" style="38" customWidth="1"/>
    <col min="5890" max="5890" width="38.33203125" style="38" customWidth="1"/>
    <col min="5891" max="5891" width="14.77734375" style="38" customWidth="1"/>
    <col min="5892" max="5892" width="12.33203125" style="38" customWidth="1"/>
    <col min="5893" max="5893" width="12.77734375" style="38" customWidth="1"/>
    <col min="5894" max="5894" width="12.5546875" style="38" customWidth="1"/>
    <col min="5895" max="5895" width="13" style="38" customWidth="1"/>
    <col min="5896" max="5896" width="18.33203125" style="38" customWidth="1"/>
    <col min="5897" max="5897" width="10.44140625" style="38" customWidth="1"/>
    <col min="5898" max="5898" width="12" style="38" customWidth="1"/>
    <col min="5899" max="5899" width="11.21875" style="38" bestFit="1" customWidth="1"/>
    <col min="5900" max="6144" width="8.21875" style="38"/>
    <col min="6145" max="6145" width="6.109375" style="38" customWidth="1"/>
    <col min="6146" max="6146" width="38.33203125" style="38" customWidth="1"/>
    <col min="6147" max="6147" width="14.77734375" style="38" customWidth="1"/>
    <col min="6148" max="6148" width="12.33203125" style="38" customWidth="1"/>
    <col min="6149" max="6149" width="12.77734375" style="38" customWidth="1"/>
    <col min="6150" max="6150" width="12.5546875" style="38" customWidth="1"/>
    <col min="6151" max="6151" width="13" style="38" customWidth="1"/>
    <col min="6152" max="6152" width="18.33203125" style="38" customWidth="1"/>
    <col min="6153" max="6153" width="10.44140625" style="38" customWidth="1"/>
    <col min="6154" max="6154" width="12" style="38" customWidth="1"/>
    <col min="6155" max="6155" width="11.21875" style="38" bestFit="1" customWidth="1"/>
    <col min="6156" max="6400" width="8.21875" style="38"/>
    <col min="6401" max="6401" width="6.109375" style="38" customWidth="1"/>
    <col min="6402" max="6402" width="38.33203125" style="38" customWidth="1"/>
    <col min="6403" max="6403" width="14.77734375" style="38" customWidth="1"/>
    <col min="6404" max="6404" width="12.33203125" style="38" customWidth="1"/>
    <col min="6405" max="6405" width="12.77734375" style="38" customWidth="1"/>
    <col min="6406" max="6406" width="12.5546875" style="38" customWidth="1"/>
    <col min="6407" max="6407" width="13" style="38" customWidth="1"/>
    <col min="6408" max="6408" width="18.33203125" style="38" customWidth="1"/>
    <col min="6409" max="6409" width="10.44140625" style="38" customWidth="1"/>
    <col min="6410" max="6410" width="12" style="38" customWidth="1"/>
    <col min="6411" max="6411" width="11.21875" style="38" bestFit="1" customWidth="1"/>
    <col min="6412" max="6656" width="8.21875" style="38"/>
    <col min="6657" max="6657" width="6.109375" style="38" customWidth="1"/>
    <col min="6658" max="6658" width="38.33203125" style="38" customWidth="1"/>
    <col min="6659" max="6659" width="14.77734375" style="38" customWidth="1"/>
    <col min="6660" max="6660" width="12.33203125" style="38" customWidth="1"/>
    <col min="6661" max="6661" width="12.77734375" style="38" customWidth="1"/>
    <col min="6662" max="6662" width="12.5546875" style="38" customWidth="1"/>
    <col min="6663" max="6663" width="13" style="38" customWidth="1"/>
    <col min="6664" max="6664" width="18.33203125" style="38" customWidth="1"/>
    <col min="6665" max="6665" width="10.44140625" style="38" customWidth="1"/>
    <col min="6666" max="6666" width="12" style="38" customWidth="1"/>
    <col min="6667" max="6667" width="11.21875" style="38" bestFit="1" customWidth="1"/>
    <col min="6668" max="6912" width="8.21875" style="38"/>
    <col min="6913" max="6913" width="6.109375" style="38" customWidth="1"/>
    <col min="6914" max="6914" width="38.33203125" style="38" customWidth="1"/>
    <col min="6915" max="6915" width="14.77734375" style="38" customWidth="1"/>
    <col min="6916" max="6916" width="12.33203125" style="38" customWidth="1"/>
    <col min="6917" max="6917" width="12.77734375" style="38" customWidth="1"/>
    <col min="6918" max="6918" width="12.5546875" style="38" customWidth="1"/>
    <col min="6919" max="6919" width="13" style="38" customWidth="1"/>
    <col min="6920" max="6920" width="18.33203125" style="38" customWidth="1"/>
    <col min="6921" max="6921" width="10.44140625" style="38" customWidth="1"/>
    <col min="6922" max="6922" width="12" style="38" customWidth="1"/>
    <col min="6923" max="6923" width="11.21875" style="38" bestFit="1" customWidth="1"/>
    <col min="6924" max="7168" width="8.21875" style="38"/>
    <col min="7169" max="7169" width="6.109375" style="38" customWidth="1"/>
    <col min="7170" max="7170" width="38.33203125" style="38" customWidth="1"/>
    <col min="7171" max="7171" width="14.77734375" style="38" customWidth="1"/>
    <col min="7172" max="7172" width="12.33203125" style="38" customWidth="1"/>
    <col min="7173" max="7173" width="12.77734375" style="38" customWidth="1"/>
    <col min="7174" max="7174" width="12.5546875" style="38" customWidth="1"/>
    <col min="7175" max="7175" width="13" style="38" customWidth="1"/>
    <col min="7176" max="7176" width="18.33203125" style="38" customWidth="1"/>
    <col min="7177" max="7177" width="10.44140625" style="38" customWidth="1"/>
    <col min="7178" max="7178" width="12" style="38" customWidth="1"/>
    <col min="7179" max="7179" width="11.21875" style="38" bestFit="1" customWidth="1"/>
    <col min="7180" max="7424" width="8.21875" style="38"/>
    <col min="7425" max="7425" width="6.109375" style="38" customWidth="1"/>
    <col min="7426" max="7426" width="38.33203125" style="38" customWidth="1"/>
    <col min="7427" max="7427" width="14.77734375" style="38" customWidth="1"/>
    <col min="7428" max="7428" width="12.33203125" style="38" customWidth="1"/>
    <col min="7429" max="7429" width="12.77734375" style="38" customWidth="1"/>
    <col min="7430" max="7430" width="12.5546875" style="38" customWidth="1"/>
    <col min="7431" max="7431" width="13" style="38" customWidth="1"/>
    <col min="7432" max="7432" width="18.33203125" style="38" customWidth="1"/>
    <col min="7433" max="7433" width="10.44140625" style="38" customWidth="1"/>
    <col min="7434" max="7434" width="12" style="38" customWidth="1"/>
    <col min="7435" max="7435" width="11.21875" style="38" bestFit="1" customWidth="1"/>
    <col min="7436" max="7680" width="8.21875" style="38"/>
    <col min="7681" max="7681" width="6.109375" style="38" customWidth="1"/>
    <col min="7682" max="7682" width="38.33203125" style="38" customWidth="1"/>
    <col min="7683" max="7683" width="14.77734375" style="38" customWidth="1"/>
    <col min="7684" max="7684" width="12.33203125" style="38" customWidth="1"/>
    <col min="7685" max="7685" width="12.77734375" style="38" customWidth="1"/>
    <col min="7686" max="7686" width="12.5546875" style="38" customWidth="1"/>
    <col min="7687" max="7687" width="13" style="38" customWidth="1"/>
    <col min="7688" max="7688" width="18.33203125" style="38" customWidth="1"/>
    <col min="7689" max="7689" width="10.44140625" style="38" customWidth="1"/>
    <col min="7690" max="7690" width="12" style="38" customWidth="1"/>
    <col min="7691" max="7691" width="11.21875" style="38" bestFit="1" customWidth="1"/>
    <col min="7692" max="7936" width="8.21875" style="38"/>
    <col min="7937" max="7937" width="6.109375" style="38" customWidth="1"/>
    <col min="7938" max="7938" width="38.33203125" style="38" customWidth="1"/>
    <col min="7939" max="7939" width="14.77734375" style="38" customWidth="1"/>
    <col min="7940" max="7940" width="12.33203125" style="38" customWidth="1"/>
    <col min="7941" max="7941" width="12.77734375" style="38" customWidth="1"/>
    <col min="7942" max="7942" width="12.5546875" style="38" customWidth="1"/>
    <col min="7943" max="7943" width="13" style="38" customWidth="1"/>
    <col min="7944" max="7944" width="18.33203125" style="38" customWidth="1"/>
    <col min="7945" max="7945" width="10.44140625" style="38" customWidth="1"/>
    <col min="7946" max="7946" width="12" style="38" customWidth="1"/>
    <col min="7947" max="7947" width="11.21875" style="38" bestFit="1" customWidth="1"/>
    <col min="7948" max="8192" width="8.21875" style="38"/>
    <col min="8193" max="8193" width="6.109375" style="38" customWidth="1"/>
    <col min="8194" max="8194" width="38.33203125" style="38" customWidth="1"/>
    <col min="8195" max="8195" width="14.77734375" style="38" customWidth="1"/>
    <col min="8196" max="8196" width="12.33203125" style="38" customWidth="1"/>
    <col min="8197" max="8197" width="12.77734375" style="38" customWidth="1"/>
    <col min="8198" max="8198" width="12.5546875" style="38" customWidth="1"/>
    <col min="8199" max="8199" width="13" style="38" customWidth="1"/>
    <col min="8200" max="8200" width="18.33203125" style="38" customWidth="1"/>
    <col min="8201" max="8201" width="10.44140625" style="38" customWidth="1"/>
    <col min="8202" max="8202" width="12" style="38" customWidth="1"/>
    <col min="8203" max="8203" width="11.21875" style="38" bestFit="1" customWidth="1"/>
    <col min="8204" max="8448" width="8.21875" style="38"/>
    <col min="8449" max="8449" width="6.109375" style="38" customWidth="1"/>
    <col min="8450" max="8450" width="38.33203125" style="38" customWidth="1"/>
    <col min="8451" max="8451" width="14.77734375" style="38" customWidth="1"/>
    <col min="8452" max="8452" width="12.33203125" style="38" customWidth="1"/>
    <col min="8453" max="8453" width="12.77734375" style="38" customWidth="1"/>
    <col min="8454" max="8454" width="12.5546875" style="38" customWidth="1"/>
    <col min="8455" max="8455" width="13" style="38" customWidth="1"/>
    <col min="8456" max="8456" width="18.33203125" style="38" customWidth="1"/>
    <col min="8457" max="8457" width="10.44140625" style="38" customWidth="1"/>
    <col min="8458" max="8458" width="12" style="38" customWidth="1"/>
    <col min="8459" max="8459" width="11.21875" style="38" bestFit="1" customWidth="1"/>
    <col min="8460" max="8704" width="8.21875" style="38"/>
    <col min="8705" max="8705" width="6.109375" style="38" customWidth="1"/>
    <col min="8706" max="8706" width="38.33203125" style="38" customWidth="1"/>
    <col min="8707" max="8707" width="14.77734375" style="38" customWidth="1"/>
    <col min="8708" max="8708" width="12.33203125" style="38" customWidth="1"/>
    <col min="8709" max="8709" width="12.77734375" style="38" customWidth="1"/>
    <col min="8710" max="8710" width="12.5546875" style="38" customWidth="1"/>
    <col min="8711" max="8711" width="13" style="38" customWidth="1"/>
    <col min="8712" max="8712" width="18.33203125" style="38" customWidth="1"/>
    <col min="8713" max="8713" width="10.44140625" style="38" customWidth="1"/>
    <col min="8714" max="8714" width="12" style="38" customWidth="1"/>
    <col min="8715" max="8715" width="11.21875" style="38" bestFit="1" customWidth="1"/>
    <col min="8716" max="8960" width="8.21875" style="38"/>
    <col min="8961" max="8961" width="6.109375" style="38" customWidth="1"/>
    <col min="8962" max="8962" width="38.33203125" style="38" customWidth="1"/>
    <col min="8963" max="8963" width="14.77734375" style="38" customWidth="1"/>
    <col min="8964" max="8964" width="12.33203125" style="38" customWidth="1"/>
    <col min="8965" max="8965" width="12.77734375" style="38" customWidth="1"/>
    <col min="8966" max="8966" width="12.5546875" style="38" customWidth="1"/>
    <col min="8967" max="8967" width="13" style="38" customWidth="1"/>
    <col min="8968" max="8968" width="18.33203125" style="38" customWidth="1"/>
    <col min="8969" max="8969" width="10.44140625" style="38" customWidth="1"/>
    <col min="8970" max="8970" width="12" style="38" customWidth="1"/>
    <col min="8971" max="8971" width="11.21875" style="38" bestFit="1" customWidth="1"/>
    <col min="8972" max="9216" width="8.21875" style="38"/>
    <col min="9217" max="9217" width="6.109375" style="38" customWidth="1"/>
    <col min="9218" max="9218" width="38.33203125" style="38" customWidth="1"/>
    <col min="9219" max="9219" width="14.77734375" style="38" customWidth="1"/>
    <col min="9220" max="9220" width="12.33203125" style="38" customWidth="1"/>
    <col min="9221" max="9221" width="12.77734375" style="38" customWidth="1"/>
    <col min="9222" max="9222" width="12.5546875" style="38" customWidth="1"/>
    <col min="9223" max="9223" width="13" style="38" customWidth="1"/>
    <col min="9224" max="9224" width="18.33203125" style="38" customWidth="1"/>
    <col min="9225" max="9225" width="10.44140625" style="38" customWidth="1"/>
    <col min="9226" max="9226" width="12" style="38" customWidth="1"/>
    <col min="9227" max="9227" width="11.21875" style="38" bestFit="1" customWidth="1"/>
    <col min="9228" max="9472" width="8.21875" style="38"/>
    <col min="9473" max="9473" width="6.109375" style="38" customWidth="1"/>
    <col min="9474" max="9474" width="38.33203125" style="38" customWidth="1"/>
    <col min="9475" max="9475" width="14.77734375" style="38" customWidth="1"/>
    <col min="9476" max="9476" width="12.33203125" style="38" customWidth="1"/>
    <col min="9477" max="9477" width="12.77734375" style="38" customWidth="1"/>
    <col min="9478" max="9478" width="12.5546875" style="38" customWidth="1"/>
    <col min="9479" max="9479" width="13" style="38" customWidth="1"/>
    <col min="9480" max="9480" width="18.33203125" style="38" customWidth="1"/>
    <col min="9481" max="9481" width="10.44140625" style="38" customWidth="1"/>
    <col min="9482" max="9482" width="12" style="38" customWidth="1"/>
    <col min="9483" max="9483" width="11.21875" style="38" bestFit="1" customWidth="1"/>
    <col min="9484" max="9728" width="8.21875" style="38"/>
    <col min="9729" max="9729" width="6.109375" style="38" customWidth="1"/>
    <col min="9730" max="9730" width="38.33203125" style="38" customWidth="1"/>
    <col min="9731" max="9731" width="14.77734375" style="38" customWidth="1"/>
    <col min="9732" max="9732" width="12.33203125" style="38" customWidth="1"/>
    <col min="9733" max="9733" width="12.77734375" style="38" customWidth="1"/>
    <col min="9734" max="9734" width="12.5546875" style="38" customWidth="1"/>
    <col min="9735" max="9735" width="13" style="38" customWidth="1"/>
    <col min="9736" max="9736" width="18.33203125" style="38" customWidth="1"/>
    <col min="9737" max="9737" width="10.44140625" style="38" customWidth="1"/>
    <col min="9738" max="9738" width="12" style="38" customWidth="1"/>
    <col min="9739" max="9739" width="11.21875" style="38" bestFit="1" customWidth="1"/>
    <col min="9740" max="9984" width="8.21875" style="38"/>
    <col min="9985" max="9985" width="6.109375" style="38" customWidth="1"/>
    <col min="9986" max="9986" width="38.33203125" style="38" customWidth="1"/>
    <col min="9987" max="9987" width="14.77734375" style="38" customWidth="1"/>
    <col min="9988" max="9988" width="12.33203125" style="38" customWidth="1"/>
    <col min="9989" max="9989" width="12.77734375" style="38" customWidth="1"/>
    <col min="9990" max="9990" width="12.5546875" style="38" customWidth="1"/>
    <col min="9991" max="9991" width="13" style="38" customWidth="1"/>
    <col min="9992" max="9992" width="18.33203125" style="38" customWidth="1"/>
    <col min="9993" max="9993" width="10.44140625" style="38" customWidth="1"/>
    <col min="9994" max="9994" width="12" style="38" customWidth="1"/>
    <col min="9995" max="9995" width="11.21875" style="38" bestFit="1" customWidth="1"/>
    <col min="9996" max="10240" width="8.21875" style="38"/>
    <col min="10241" max="10241" width="6.109375" style="38" customWidth="1"/>
    <col min="10242" max="10242" width="38.33203125" style="38" customWidth="1"/>
    <col min="10243" max="10243" width="14.77734375" style="38" customWidth="1"/>
    <col min="10244" max="10244" width="12.33203125" style="38" customWidth="1"/>
    <col min="10245" max="10245" width="12.77734375" style="38" customWidth="1"/>
    <col min="10246" max="10246" width="12.5546875" style="38" customWidth="1"/>
    <col min="10247" max="10247" width="13" style="38" customWidth="1"/>
    <col min="10248" max="10248" width="18.33203125" style="38" customWidth="1"/>
    <col min="10249" max="10249" width="10.44140625" style="38" customWidth="1"/>
    <col min="10250" max="10250" width="12" style="38" customWidth="1"/>
    <col min="10251" max="10251" width="11.21875" style="38" bestFit="1" customWidth="1"/>
    <col min="10252" max="10496" width="8.21875" style="38"/>
    <col min="10497" max="10497" width="6.109375" style="38" customWidth="1"/>
    <col min="10498" max="10498" width="38.33203125" style="38" customWidth="1"/>
    <col min="10499" max="10499" width="14.77734375" style="38" customWidth="1"/>
    <col min="10500" max="10500" width="12.33203125" style="38" customWidth="1"/>
    <col min="10501" max="10501" width="12.77734375" style="38" customWidth="1"/>
    <col min="10502" max="10502" width="12.5546875" style="38" customWidth="1"/>
    <col min="10503" max="10503" width="13" style="38" customWidth="1"/>
    <col min="10504" max="10504" width="18.33203125" style="38" customWidth="1"/>
    <col min="10505" max="10505" width="10.44140625" style="38" customWidth="1"/>
    <col min="10506" max="10506" width="12" style="38" customWidth="1"/>
    <col min="10507" max="10507" width="11.21875" style="38" bestFit="1" customWidth="1"/>
    <col min="10508" max="10752" width="8.21875" style="38"/>
    <col min="10753" max="10753" width="6.109375" style="38" customWidth="1"/>
    <col min="10754" max="10754" width="38.33203125" style="38" customWidth="1"/>
    <col min="10755" max="10755" width="14.77734375" style="38" customWidth="1"/>
    <col min="10756" max="10756" width="12.33203125" style="38" customWidth="1"/>
    <col min="10757" max="10757" width="12.77734375" style="38" customWidth="1"/>
    <col min="10758" max="10758" width="12.5546875" style="38" customWidth="1"/>
    <col min="10759" max="10759" width="13" style="38" customWidth="1"/>
    <col min="10760" max="10760" width="18.33203125" style="38" customWidth="1"/>
    <col min="10761" max="10761" width="10.44140625" style="38" customWidth="1"/>
    <col min="10762" max="10762" width="12" style="38" customWidth="1"/>
    <col min="10763" max="10763" width="11.21875" style="38" bestFit="1" customWidth="1"/>
    <col min="10764" max="11008" width="8.21875" style="38"/>
    <col min="11009" max="11009" width="6.109375" style="38" customWidth="1"/>
    <col min="11010" max="11010" width="38.33203125" style="38" customWidth="1"/>
    <col min="11011" max="11011" width="14.77734375" style="38" customWidth="1"/>
    <col min="11012" max="11012" width="12.33203125" style="38" customWidth="1"/>
    <col min="11013" max="11013" width="12.77734375" style="38" customWidth="1"/>
    <col min="11014" max="11014" width="12.5546875" style="38" customWidth="1"/>
    <col min="11015" max="11015" width="13" style="38" customWidth="1"/>
    <col min="11016" max="11016" width="18.33203125" style="38" customWidth="1"/>
    <col min="11017" max="11017" width="10.44140625" style="38" customWidth="1"/>
    <col min="11018" max="11018" width="12" style="38" customWidth="1"/>
    <col min="11019" max="11019" width="11.21875" style="38" bestFit="1" customWidth="1"/>
    <col min="11020" max="11264" width="8.21875" style="38"/>
    <col min="11265" max="11265" width="6.109375" style="38" customWidth="1"/>
    <col min="11266" max="11266" width="38.33203125" style="38" customWidth="1"/>
    <col min="11267" max="11267" width="14.77734375" style="38" customWidth="1"/>
    <col min="11268" max="11268" width="12.33203125" style="38" customWidth="1"/>
    <col min="11269" max="11269" width="12.77734375" style="38" customWidth="1"/>
    <col min="11270" max="11270" width="12.5546875" style="38" customWidth="1"/>
    <col min="11271" max="11271" width="13" style="38" customWidth="1"/>
    <col min="11272" max="11272" width="18.33203125" style="38" customWidth="1"/>
    <col min="11273" max="11273" width="10.44140625" style="38" customWidth="1"/>
    <col min="11274" max="11274" width="12" style="38" customWidth="1"/>
    <col min="11275" max="11275" width="11.21875" style="38" bestFit="1" customWidth="1"/>
    <col min="11276" max="11520" width="8.21875" style="38"/>
    <col min="11521" max="11521" width="6.109375" style="38" customWidth="1"/>
    <col min="11522" max="11522" width="38.33203125" style="38" customWidth="1"/>
    <col min="11523" max="11523" width="14.77734375" style="38" customWidth="1"/>
    <col min="11524" max="11524" width="12.33203125" style="38" customWidth="1"/>
    <col min="11525" max="11525" width="12.77734375" style="38" customWidth="1"/>
    <col min="11526" max="11526" width="12.5546875" style="38" customWidth="1"/>
    <col min="11527" max="11527" width="13" style="38" customWidth="1"/>
    <col min="11528" max="11528" width="18.33203125" style="38" customWidth="1"/>
    <col min="11529" max="11529" width="10.44140625" style="38" customWidth="1"/>
    <col min="11530" max="11530" width="12" style="38" customWidth="1"/>
    <col min="11531" max="11531" width="11.21875" style="38" bestFit="1" customWidth="1"/>
    <col min="11532" max="11776" width="8.21875" style="38"/>
    <col min="11777" max="11777" width="6.109375" style="38" customWidth="1"/>
    <col min="11778" max="11778" width="38.33203125" style="38" customWidth="1"/>
    <col min="11779" max="11779" width="14.77734375" style="38" customWidth="1"/>
    <col min="11780" max="11780" width="12.33203125" style="38" customWidth="1"/>
    <col min="11781" max="11781" width="12.77734375" style="38" customWidth="1"/>
    <col min="11782" max="11782" width="12.5546875" style="38" customWidth="1"/>
    <col min="11783" max="11783" width="13" style="38" customWidth="1"/>
    <col min="11784" max="11784" width="18.33203125" style="38" customWidth="1"/>
    <col min="11785" max="11785" width="10.44140625" style="38" customWidth="1"/>
    <col min="11786" max="11786" width="12" style="38" customWidth="1"/>
    <col min="11787" max="11787" width="11.21875" style="38" bestFit="1" customWidth="1"/>
    <col min="11788" max="12032" width="8.21875" style="38"/>
    <col min="12033" max="12033" width="6.109375" style="38" customWidth="1"/>
    <col min="12034" max="12034" width="38.33203125" style="38" customWidth="1"/>
    <col min="12035" max="12035" width="14.77734375" style="38" customWidth="1"/>
    <col min="12036" max="12036" width="12.33203125" style="38" customWidth="1"/>
    <col min="12037" max="12037" width="12.77734375" style="38" customWidth="1"/>
    <col min="12038" max="12038" width="12.5546875" style="38" customWidth="1"/>
    <col min="12039" max="12039" width="13" style="38" customWidth="1"/>
    <col min="12040" max="12040" width="18.33203125" style="38" customWidth="1"/>
    <col min="12041" max="12041" width="10.44140625" style="38" customWidth="1"/>
    <col min="12042" max="12042" width="12" style="38" customWidth="1"/>
    <col min="12043" max="12043" width="11.21875" style="38" bestFit="1" customWidth="1"/>
    <col min="12044" max="12288" width="8.21875" style="38"/>
    <col min="12289" max="12289" width="6.109375" style="38" customWidth="1"/>
    <col min="12290" max="12290" width="38.33203125" style="38" customWidth="1"/>
    <col min="12291" max="12291" width="14.77734375" style="38" customWidth="1"/>
    <col min="12292" max="12292" width="12.33203125" style="38" customWidth="1"/>
    <col min="12293" max="12293" width="12.77734375" style="38" customWidth="1"/>
    <col min="12294" max="12294" width="12.5546875" style="38" customWidth="1"/>
    <col min="12295" max="12295" width="13" style="38" customWidth="1"/>
    <col min="12296" max="12296" width="18.33203125" style="38" customWidth="1"/>
    <col min="12297" max="12297" width="10.44140625" style="38" customWidth="1"/>
    <col min="12298" max="12298" width="12" style="38" customWidth="1"/>
    <col min="12299" max="12299" width="11.21875" style="38" bestFit="1" customWidth="1"/>
    <col min="12300" max="12544" width="8.21875" style="38"/>
    <col min="12545" max="12545" width="6.109375" style="38" customWidth="1"/>
    <col min="12546" max="12546" width="38.33203125" style="38" customWidth="1"/>
    <col min="12547" max="12547" width="14.77734375" style="38" customWidth="1"/>
    <col min="12548" max="12548" width="12.33203125" style="38" customWidth="1"/>
    <col min="12549" max="12549" width="12.77734375" style="38" customWidth="1"/>
    <col min="12550" max="12550" width="12.5546875" style="38" customWidth="1"/>
    <col min="12551" max="12551" width="13" style="38" customWidth="1"/>
    <col min="12552" max="12552" width="18.33203125" style="38" customWidth="1"/>
    <col min="12553" max="12553" width="10.44140625" style="38" customWidth="1"/>
    <col min="12554" max="12554" width="12" style="38" customWidth="1"/>
    <col min="12555" max="12555" width="11.21875" style="38" bestFit="1" customWidth="1"/>
    <col min="12556" max="12800" width="8.21875" style="38"/>
    <col min="12801" max="12801" width="6.109375" style="38" customWidth="1"/>
    <col min="12802" max="12802" width="38.33203125" style="38" customWidth="1"/>
    <col min="12803" max="12803" width="14.77734375" style="38" customWidth="1"/>
    <col min="12804" max="12804" width="12.33203125" style="38" customWidth="1"/>
    <col min="12805" max="12805" width="12.77734375" style="38" customWidth="1"/>
    <col min="12806" max="12806" width="12.5546875" style="38" customWidth="1"/>
    <col min="12807" max="12807" width="13" style="38" customWidth="1"/>
    <col min="12808" max="12808" width="18.33203125" style="38" customWidth="1"/>
    <col min="12809" max="12809" width="10.44140625" style="38" customWidth="1"/>
    <col min="12810" max="12810" width="12" style="38" customWidth="1"/>
    <col min="12811" max="12811" width="11.21875" style="38" bestFit="1" customWidth="1"/>
    <col min="12812" max="13056" width="8.21875" style="38"/>
    <col min="13057" max="13057" width="6.109375" style="38" customWidth="1"/>
    <col min="13058" max="13058" width="38.33203125" style="38" customWidth="1"/>
    <col min="13059" max="13059" width="14.77734375" style="38" customWidth="1"/>
    <col min="13060" max="13060" width="12.33203125" style="38" customWidth="1"/>
    <col min="13061" max="13061" width="12.77734375" style="38" customWidth="1"/>
    <col min="13062" max="13062" width="12.5546875" style="38" customWidth="1"/>
    <col min="13063" max="13063" width="13" style="38" customWidth="1"/>
    <col min="13064" max="13064" width="18.33203125" style="38" customWidth="1"/>
    <col min="13065" max="13065" width="10.44140625" style="38" customWidth="1"/>
    <col min="13066" max="13066" width="12" style="38" customWidth="1"/>
    <col min="13067" max="13067" width="11.21875" style="38" bestFit="1" customWidth="1"/>
    <col min="13068" max="13312" width="8.21875" style="38"/>
    <col min="13313" max="13313" width="6.109375" style="38" customWidth="1"/>
    <col min="13314" max="13314" width="38.33203125" style="38" customWidth="1"/>
    <col min="13315" max="13315" width="14.77734375" style="38" customWidth="1"/>
    <col min="13316" max="13316" width="12.33203125" style="38" customWidth="1"/>
    <col min="13317" max="13317" width="12.77734375" style="38" customWidth="1"/>
    <col min="13318" max="13318" width="12.5546875" style="38" customWidth="1"/>
    <col min="13319" max="13319" width="13" style="38" customWidth="1"/>
    <col min="13320" max="13320" width="18.33203125" style="38" customWidth="1"/>
    <col min="13321" max="13321" width="10.44140625" style="38" customWidth="1"/>
    <col min="13322" max="13322" width="12" style="38" customWidth="1"/>
    <col min="13323" max="13323" width="11.21875" style="38" bestFit="1" customWidth="1"/>
    <col min="13324" max="13568" width="8.21875" style="38"/>
    <col min="13569" max="13569" width="6.109375" style="38" customWidth="1"/>
    <col min="13570" max="13570" width="38.33203125" style="38" customWidth="1"/>
    <col min="13571" max="13571" width="14.77734375" style="38" customWidth="1"/>
    <col min="13572" max="13572" width="12.33203125" style="38" customWidth="1"/>
    <col min="13573" max="13573" width="12.77734375" style="38" customWidth="1"/>
    <col min="13574" max="13574" width="12.5546875" style="38" customWidth="1"/>
    <col min="13575" max="13575" width="13" style="38" customWidth="1"/>
    <col min="13576" max="13576" width="18.33203125" style="38" customWidth="1"/>
    <col min="13577" max="13577" width="10.44140625" style="38" customWidth="1"/>
    <col min="13578" max="13578" width="12" style="38" customWidth="1"/>
    <col min="13579" max="13579" width="11.21875" style="38" bestFit="1" customWidth="1"/>
    <col min="13580" max="13824" width="8.21875" style="38"/>
    <col min="13825" max="13825" width="6.109375" style="38" customWidth="1"/>
    <col min="13826" max="13826" width="38.33203125" style="38" customWidth="1"/>
    <col min="13827" max="13827" width="14.77734375" style="38" customWidth="1"/>
    <col min="13828" max="13828" width="12.33203125" style="38" customWidth="1"/>
    <col min="13829" max="13829" width="12.77734375" style="38" customWidth="1"/>
    <col min="13830" max="13830" width="12.5546875" style="38" customWidth="1"/>
    <col min="13831" max="13831" width="13" style="38" customWidth="1"/>
    <col min="13832" max="13832" width="18.33203125" style="38" customWidth="1"/>
    <col min="13833" max="13833" width="10.44140625" style="38" customWidth="1"/>
    <col min="13834" max="13834" width="12" style="38" customWidth="1"/>
    <col min="13835" max="13835" width="11.21875" style="38" bestFit="1" customWidth="1"/>
    <col min="13836" max="14080" width="8.21875" style="38"/>
    <col min="14081" max="14081" width="6.109375" style="38" customWidth="1"/>
    <col min="14082" max="14082" width="38.33203125" style="38" customWidth="1"/>
    <col min="14083" max="14083" width="14.77734375" style="38" customWidth="1"/>
    <col min="14084" max="14084" width="12.33203125" style="38" customWidth="1"/>
    <col min="14085" max="14085" width="12.77734375" style="38" customWidth="1"/>
    <col min="14086" max="14086" width="12.5546875" style="38" customWidth="1"/>
    <col min="14087" max="14087" width="13" style="38" customWidth="1"/>
    <col min="14088" max="14088" width="18.33203125" style="38" customWidth="1"/>
    <col min="14089" max="14089" width="10.44140625" style="38" customWidth="1"/>
    <col min="14090" max="14090" width="12" style="38" customWidth="1"/>
    <col min="14091" max="14091" width="11.21875" style="38" bestFit="1" customWidth="1"/>
    <col min="14092" max="14336" width="8.21875" style="38"/>
    <col min="14337" max="14337" width="6.109375" style="38" customWidth="1"/>
    <col min="14338" max="14338" width="38.33203125" style="38" customWidth="1"/>
    <col min="14339" max="14339" width="14.77734375" style="38" customWidth="1"/>
    <col min="14340" max="14340" width="12.33203125" style="38" customWidth="1"/>
    <col min="14341" max="14341" width="12.77734375" style="38" customWidth="1"/>
    <col min="14342" max="14342" width="12.5546875" style="38" customWidth="1"/>
    <col min="14343" max="14343" width="13" style="38" customWidth="1"/>
    <col min="14344" max="14344" width="18.33203125" style="38" customWidth="1"/>
    <col min="14345" max="14345" width="10.44140625" style="38" customWidth="1"/>
    <col min="14346" max="14346" width="12" style="38" customWidth="1"/>
    <col min="14347" max="14347" width="11.21875" style="38" bestFit="1" customWidth="1"/>
    <col min="14348" max="14592" width="8.21875" style="38"/>
    <col min="14593" max="14593" width="6.109375" style="38" customWidth="1"/>
    <col min="14594" max="14594" width="38.33203125" style="38" customWidth="1"/>
    <col min="14595" max="14595" width="14.77734375" style="38" customWidth="1"/>
    <col min="14596" max="14596" width="12.33203125" style="38" customWidth="1"/>
    <col min="14597" max="14597" width="12.77734375" style="38" customWidth="1"/>
    <col min="14598" max="14598" width="12.5546875" style="38" customWidth="1"/>
    <col min="14599" max="14599" width="13" style="38" customWidth="1"/>
    <col min="14600" max="14600" width="18.33203125" style="38" customWidth="1"/>
    <col min="14601" max="14601" width="10.44140625" style="38" customWidth="1"/>
    <col min="14602" max="14602" width="12" style="38" customWidth="1"/>
    <col min="14603" max="14603" width="11.21875" style="38" bestFit="1" customWidth="1"/>
    <col min="14604" max="14848" width="8.21875" style="38"/>
    <col min="14849" max="14849" width="6.109375" style="38" customWidth="1"/>
    <col min="14850" max="14850" width="38.33203125" style="38" customWidth="1"/>
    <col min="14851" max="14851" width="14.77734375" style="38" customWidth="1"/>
    <col min="14852" max="14852" width="12.33203125" style="38" customWidth="1"/>
    <col min="14853" max="14853" width="12.77734375" style="38" customWidth="1"/>
    <col min="14854" max="14854" width="12.5546875" style="38" customWidth="1"/>
    <col min="14855" max="14855" width="13" style="38" customWidth="1"/>
    <col min="14856" max="14856" width="18.33203125" style="38" customWidth="1"/>
    <col min="14857" max="14857" width="10.44140625" style="38" customWidth="1"/>
    <col min="14858" max="14858" width="12" style="38" customWidth="1"/>
    <col min="14859" max="14859" width="11.21875" style="38" bestFit="1" customWidth="1"/>
    <col min="14860" max="15104" width="8.21875" style="38"/>
    <col min="15105" max="15105" width="6.109375" style="38" customWidth="1"/>
    <col min="15106" max="15106" width="38.33203125" style="38" customWidth="1"/>
    <col min="15107" max="15107" width="14.77734375" style="38" customWidth="1"/>
    <col min="15108" max="15108" width="12.33203125" style="38" customWidth="1"/>
    <col min="15109" max="15109" width="12.77734375" style="38" customWidth="1"/>
    <col min="15110" max="15110" width="12.5546875" style="38" customWidth="1"/>
    <col min="15111" max="15111" width="13" style="38" customWidth="1"/>
    <col min="15112" max="15112" width="18.33203125" style="38" customWidth="1"/>
    <col min="15113" max="15113" width="10.44140625" style="38" customWidth="1"/>
    <col min="15114" max="15114" width="12" style="38" customWidth="1"/>
    <col min="15115" max="15115" width="11.21875" style="38" bestFit="1" customWidth="1"/>
    <col min="15116" max="15360" width="8.21875" style="38"/>
    <col min="15361" max="15361" width="6.109375" style="38" customWidth="1"/>
    <col min="15362" max="15362" width="38.33203125" style="38" customWidth="1"/>
    <col min="15363" max="15363" width="14.77734375" style="38" customWidth="1"/>
    <col min="15364" max="15364" width="12.33203125" style="38" customWidth="1"/>
    <col min="15365" max="15365" width="12.77734375" style="38" customWidth="1"/>
    <col min="15366" max="15366" width="12.5546875" style="38" customWidth="1"/>
    <col min="15367" max="15367" width="13" style="38" customWidth="1"/>
    <col min="15368" max="15368" width="18.33203125" style="38" customWidth="1"/>
    <col min="15369" max="15369" width="10.44140625" style="38" customWidth="1"/>
    <col min="15370" max="15370" width="12" style="38" customWidth="1"/>
    <col min="15371" max="15371" width="11.21875" style="38" bestFit="1" customWidth="1"/>
    <col min="15372" max="15616" width="8.21875" style="38"/>
    <col min="15617" max="15617" width="6.109375" style="38" customWidth="1"/>
    <col min="15618" max="15618" width="38.33203125" style="38" customWidth="1"/>
    <col min="15619" max="15619" width="14.77734375" style="38" customWidth="1"/>
    <col min="15620" max="15620" width="12.33203125" style="38" customWidth="1"/>
    <col min="15621" max="15621" width="12.77734375" style="38" customWidth="1"/>
    <col min="15622" max="15622" width="12.5546875" style="38" customWidth="1"/>
    <col min="15623" max="15623" width="13" style="38" customWidth="1"/>
    <col min="15624" max="15624" width="18.33203125" style="38" customWidth="1"/>
    <col min="15625" max="15625" width="10.44140625" style="38" customWidth="1"/>
    <col min="15626" max="15626" width="12" style="38" customWidth="1"/>
    <col min="15627" max="15627" width="11.21875" style="38" bestFit="1" customWidth="1"/>
    <col min="15628" max="15872" width="8.21875" style="38"/>
    <col min="15873" max="15873" width="6.109375" style="38" customWidth="1"/>
    <col min="15874" max="15874" width="38.33203125" style="38" customWidth="1"/>
    <col min="15875" max="15875" width="14.77734375" style="38" customWidth="1"/>
    <col min="15876" max="15876" width="12.33203125" style="38" customWidth="1"/>
    <col min="15877" max="15877" width="12.77734375" style="38" customWidth="1"/>
    <col min="15878" max="15878" width="12.5546875" style="38" customWidth="1"/>
    <col min="15879" max="15879" width="13" style="38" customWidth="1"/>
    <col min="15880" max="15880" width="18.33203125" style="38" customWidth="1"/>
    <col min="15881" max="15881" width="10.44140625" style="38" customWidth="1"/>
    <col min="15882" max="15882" width="12" style="38" customWidth="1"/>
    <col min="15883" max="15883" width="11.21875" style="38" bestFit="1" customWidth="1"/>
    <col min="15884" max="16128" width="8.21875" style="38"/>
    <col min="16129" max="16129" width="6.109375" style="38" customWidth="1"/>
    <col min="16130" max="16130" width="38.33203125" style="38" customWidth="1"/>
    <col min="16131" max="16131" width="14.77734375" style="38" customWidth="1"/>
    <col min="16132" max="16132" width="12.33203125" style="38" customWidth="1"/>
    <col min="16133" max="16133" width="12.77734375" style="38" customWidth="1"/>
    <col min="16134" max="16134" width="12.5546875" style="38" customWidth="1"/>
    <col min="16135" max="16135" width="13" style="38" customWidth="1"/>
    <col min="16136" max="16136" width="18.33203125" style="38" customWidth="1"/>
    <col min="16137" max="16137" width="10.44140625" style="38" customWidth="1"/>
    <col min="16138" max="16138" width="12" style="38" customWidth="1"/>
    <col min="16139" max="16139" width="11.21875" style="38" bestFit="1" customWidth="1"/>
    <col min="16140" max="16384" width="8.21875" style="38"/>
  </cols>
  <sheetData>
    <row r="1" spans="1:12" x14ac:dyDescent="0.3">
      <c r="K1" s="59" t="s">
        <v>46</v>
      </c>
    </row>
    <row r="2" spans="1:12" ht="52.15" customHeight="1" x14ac:dyDescent="0.3">
      <c r="A2" s="83" t="s">
        <v>47</v>
      </c>
      <c r="B2" s="84"/>
      <c r="C2" s="84"/>
      <c r="D2" s="84"/>
      <c r="E2" s="84"/>
      <c r="F2" s="84"/>
      <c r="G2" s="84"/>
      <c r="H2" s="84"/>
      <c r="I2" s="84"/>
      <c r="J2" s="84"/>
      <c r="K2" s="84"/>
    </row>
    <row r="3" spans="1:12" ht="21" customHeight="1" x14ac:dyDescent="0.3">
      <c r="A3" s="83" t="s">
        <v>12</v>
      </c>
      <c r="B3" s="83"/>
      <c r="C3" s="83"/>
      <c r="D3" s="83"/>
      <c r="E3" s="83"/>
      <c r="F3" s="83"/>
      <c r="G3" s="83"/>
      <c r="H3" s="83"/>
      <c r="I3" s="83"/>
      <c r="J3" s="83"/>
      <c r="K3" s="83"/>
    </row>
    <row r="4" spans="1:12" ht="28.15" customHeight="1" x14ac:dyDescent="0.3">
      <c r="A4" s="85" t="s">
        <v>63</v>
      </c>
      <c r="B4" s="86"/>
      <c r="C4" s="86"/>
      <c r="D4" s="86"/>
      <c r="E4" s="86"/>
      <c r="F4" s="86"/>
      <c r="G4" s="86"/>
      <c r="H4" s="86"/>
      <c r="I4" s="86"/>
      <c r="J4" s="86"/>
      <c r="K4" s="86"/>
    </row>
    <row r="5" spans="1:12" x14ac:dyDescent="0.3">
      <c r="K5" s="68" t="s">
        <v>13</v>
      </c>
    </row>
    <row r="6" spans="1:12" ht="39" customHeight="1" x14ac:dyDescent="0.3">
      <c r="A6" s="87" t="s">
        <v>2</v>
      </c>
      <c r="B6" s="88" t="s">
        <v>48</v>
      </c>
      <c r="C6" s="89" t="s">
        <v>49</v>
      </c>
      <c r="D6" s="90"/>
      <c r="E6" s="91" t="s">
        <v>61</v>
      </c>
      <c r="F6" s="88" t="s">
        <v>54</v>
      </c>
      <c r="G6" s="88"/>
      <c r="H6" s="88" t="s">
        <v>50</v>
      </c>
      <c r="I6" s="88"/>
      <c r="J6" s="88"/>
      <c r="K6" s="91" t="s">
        <v>51</v>
      </c>
    </row>
    <row r="7" spans="1:12" ht="18" customHeight="1" x14ac:dyDescent="0.3">
      <c r="A7" s="87"/>
      <c r="B7" s="88"/>
      <c r="C7" s="91" t="s">
        <v>52</v>
      </c>
      <c r="D7" s="91" t="s">
        <v>53</v>
      </c>
      <c r="E7" s="92"/>
      <c r="F7" s="91" t="s">
        <v>55</v>
      </c>
      <c r="G7" s="91" t="s">
        <v>56</v>
      </c>
      <c r="H7" s="88" t="s">
        <v>4</v>
      </c>
      <c r="I7" s="88" t="s">
        <v>54</v>
      </c>
      <c r="J7" s="88"/>
      <c r="K7" s="92"/>
    </row>
    <row r="8" spans="1:12" ht="36" customHeight="1" x14ac:dyDescent="0.3">
      <c r="A8" s="87"/>
      <c r="B8" s="88"/>
      <c r="C8" s="93"/>
      <c r="D8" s="93"/>
      <c r="E8" s="93"/>
      <c r="F8" s="93"/>
      <c r="G8" s="93"/>
      <c r="H8" s="88"/>
      <c r="I8" s="39" t="s">
        <v>55</v>
      </c>
      <c r="J8" s="39" t="s">
        <v>56</v>
      </c>
      <c r="K8" s="93"/>
    </row>
    <row r="9" spans="1:12" s="42" customFormat="1" ht="23.45" customHeight="1" x14ac:dyDescent="0.3">
      <c r="A9" s="40">
        <v>1</v>
      </c>
      <c r="B9" s="41">
        <v>2</v>
      </c>
      <c r="C9" s="41">
        <v>3</v>
      </c>
      <c r="D9" s="40">
        <v>4</v>
      </c>
      <c r="E9" s="40"/>
      <c r="F9" s="40"/>
      <c r="G9" s="40"/>
      <c r="H9" s="40" t="s">
        <v>57</v>
      </c>
      <c r="I9" s="41">
        <v>6</v>
      </c>
      <c r="J9" s="40">
        <v>7</v>
      </c>
      <c r="K9" s="40">
        <v>8</v>
      </c>
    </row>
    <row r="10" spans="1:12" s="47" customFormat="1" ht="43.9" customHeight="1" x14ac:dyDescent="0.3">
      <c r="A10" s="43"/>
      <c r="B10" s="43" t="s">
        <v>7</v>
      </c>
      <c r="C10" s="44"/>
      <c r="D10" s="45">
        <f>SUM(D11:D11)</f>
        <v>983359000</v>
      </c>
      <c r="E10" s="45">
        <f>E11</f>
        <v>810000000</v>
      </c>
      <c r="F10" s="45">
        <f t="shared" ref="F10:G10" si="0">F11</f>
        <v>570000000</v>
      </c>
      <c r="G10" s="45">
        <f t="shared" si="0"/>
        <v>240000000</v>
      </c>
      <c r="H10" s="45">
        <f>H11</f>
        <v>173359000</v>
      </c>
      <c r="I10" s="45">
        <f>SUM(I11:I11)</f>
        <v>170910000</v>
      </c>
      <c r="J10" s="45">
        <f>SUM(J11:J11)</f>
        <v>2449000</v>
      </c>
      <c r="K10" s="46"/>
    </row>
    <row r="11" spans="1:12" ht="45" x14ac:dyDescent="0.3">
      <c r="A11" s="48">
        <v>1</v>
      </c>
      <c r="B11" s="49" t="s">
        <v>58</v>
      </c>
      <c r="C11" s="50" t="s">
        <v>59</v>
      </c>
      <c r="D11" s="51">
        <v>983359000</v>
      </c>
      <c r="E11" s="51">
        <f>F11+G11</f>
        <v>810000000</v>
      </c>
      <c r="F11" s="51">
        <v>570000000</v>
      </c>
      <c r="G11" s="51">
        <v>240000000</v>
      </c>
      <c r="H11" s="51">
        <f>I11+J11</f>
        <v>173359000</v>
      </c>
      <c r="I11" s="67">
        <v>170910000</v>
      </c>
      <c r="J11" s="67">
        <v>2449000</v>
      </c>
      <c r="K11" s="52" t="s">
        <v>60</v>
      </c>
      <c r="L11" s="53"/>
    </row>
    <row r="12" spans="1:12" x14ac:dyDescent="0.3">
      <c r="B12" s="54"/>
      <c r="D12" s="55"/>
      <c r="E12" s="55"/>
      <c r="F12" s="55"/>
      <c r="G12" s="55"/>
      <c r="H12" s="56"/>
      <c r="I12" s="57"/>
      <c r="J12" s="58"/>
    </row>
    <row r="13" spans="1:12" x14ac:dyDescent="0.3">
      <c r="D13" s="60"/>
      <c r="E13" s="60"/>
      <c r="F13" s="60"/>
      <c r="G13" s="60"/>
      <c r="H13" s="61"/>
      <c r="I13" s="61"/>
      <c r="J13" s="61"/>
    </row>
    <row r="14" spans="1:12" x14ac:dyDescent="0.3">
      <c r="H14" s="62"/>
      <c r="J14" s="58"/>
      <c r="K14" s="63"/>
    </row>
    <row r="15" spans="1:12" x14ac:dyDescent="0.3">
      <c r="H15" s="60"/>
      <c r="I15" s="64"/>
      <c r="J15" s="58"/>
    </row>
    <row r="16" spans="1:12" x14ac:dyDescent="0.3">
      <c r="H16" s="61"/>
      <c r="I16" s="65"/>
      <c r="J16" s="65"/>
    </row>
    <row r="17" spans="11:11" x14ac:dyDescent="0.3">
      <c r="K17" s="66"/>
    </row>
    <row r="18" spans="11:11" x14ac:dyDescent="0.3">
      <c r="K18" s="66"/>
    </row>
  </sheetData>
  <mergeCells count="16">
    <mergeCell ref="A2:K2"/>
    <mergeCell ref="A3:K3"/>
    <mergeCell ref="A4:K4"/>
    <mergeCell ref="A6:A8"/>
    <mergeCell ref="B6:B8"/>
    <mergeCell ref="C6:D6"/>
    <mergeCell ref="H6:J6"/>
    <mergeCell ref="K6:K8"/>
    <mergeCell ref="C7:C8"/>
    <mergeCell ref="D7:D8"/>
    <mergeCell ref="H7:H8"/>
    <mergeCell ref="I7:J7"/>
    <mergeCell ref="E6:E8"/>
    <mergeCell ref="F6:G6"/>
    <mergeCell ref="F7:F8"/>
    <mergeCell ref="G7:G8"/>
  </mergeCells>
  <pageMargins left="0" right="0" top="0" bottom="0" header="0" footer="0"/>
  <pageSetup paperSize="9" scale="72" orientation="landscape" verticalDpi="0" r:id="rId1"/>
  <colBreaks count="1" manualBreakCount="1">
    <brk id="11"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CE2677-0271-4643-855A-6FB6E9164B32}">
  <dimension ref="A1:Q20"/>
  <sheetViews>
    <sheetView zoomScale="90" zoomScaleNormal="90" workbookViewId="0">
      <selection activeCell="A2" sqref="A2:O2"/>
    </sheetView>
  </sheetViews>
  <sheetFormatPr defaultColWidth="7.21875" defaultRowHeight="15" x14ac:dyDescent="0.25"/>
  <cols>
    <col min="1" max="1" width="4.77734375" style="22" customWidth="1"/>
    <col min="2" max="2" width="28.21875" style="21" customWidth="1"/>
    <col min="3" max="3" width="12.21875" style="21" customWidth="1"/>
    <col min="4" max="4" width="11.109375" style="21" customWidth="1"/>
    <col min="5" max="5" width="10.44140625" style="21" customWidth="1"/>
    <col min="6" max="14" width="11.77734375" style="21" customWidth="1"/>
    <col min="15" max="15" width="12" style="21" customWidth="1"/>
    <col min="16" max="17" width="10.33203125" style="21" bestFit="1" customWidth="1"/>
    <col min="18" max="16384" width="7.21875" style="21"/>
  </cols>
  <sheetData>
    <row r="1" spans="1:17" s="33" customFormat="1" ht="26.45" customHeight="1" x14ac:dyDescent="0.3">
      <c r="A1" s="73" t="s">
        <v>35</v>
      </c>
      <c r="B1" s="73"/>
      <c r="C1" s="73"/>
      <c r="D1" s="73"/>
      <c r="E1" s="73"/>
      <c r="F1" s="73"/>
      <c r="G1" s="73"/>
      <c r="H1" s="73"/>
      <c r="I1" s="73"/>
      <c r="J1" s="73"/>
      <c r="K1" s="73"/>
      <c r="L1" s="73"/>
      <c r="M1" s="73"/>
      <c r="N1" s="73"/>
      <c r="O1" s="73"/>
      <c r="P1" s="34"/>
      <c r="Q1" s="34"/>
    </row>
    <row r="2" spans="1:17" s="23" customFormat="1" ht="41.45" customHeight="1" x14ac:dyDescent="0.3">
      <c r="A2" s="74" t="s">
        <v>41</v>
      </c>
      <c r="B2" s="75"/>
      <c r="C2" s="75"/>
      <c r="D2" s="75"/>
      <c r="E2" s="75"/>
      <c r="F2" s="75"/>
      <c r="G2" s="75"/>
      <c r="H2" s="75"/>
      <c r="I2" s="75"/>
      <c r="J2" s="75"/>
      <c r="K2" s="75"/>
      <c r="L2" s="75"/>
      <c r="M2" s="75"/>
      <c r="N2" s="75"/>
      <c r="O2" s="75"/>
    </row>
    <row r="3" spans="1:17" s="23" customFormat="1" ht="27.6" customHeight="1" x14ac:dyDescent="0.3">
      <c r="A3" s="76" t="s">
        <v>40</v>
      </c>
      <c r="B3" s="76"/>
      <c r="C3" s="76"/>
      <c r="D3" s="76"/>
      <c r="E3" s="76"/>
      <c r="F3" s="76"/>
      <c r="G3" s="76"/>
      <c r="H3" s="76"/>
      <c r="I3" s="76"/>
      <c r="J3" s="76"/>
      <c r="K3" s="76"/>
      <c r="L3" s="76"/>
      <c r="M3" s="76"/>
      <c r="N3" s="76"/>
      <c r="O3" s="76"/>
    </row>
    <row r="4" spans="1:17" ht="19.149999999999999" customHeight="1" x14ac:dyDescent="0.25">
      <c r="F4" s="24"/>
      <c r="N4" s="77" t="s">
        <v>13</v>
      </c>
      <c r="O4" s="77"/>
    </row>
    <row r="5" spans="1:17" s="11" customFormat="1" ht="43.15" customHeight="1" x14ac:dyDescent="0.3">
      <c r="A5" s="72" t="s">
        <v>2</v>
      </c>
      <c r="B5" s="72" t="s">
        <v>14</v>
      </c>
      <c r="C5" s="78" t="s">
        <v>15</v>
      </c>
      <c r="D5" s="78"/>
      <c r="E5" s="78"/>
      <c r="F5" s="79" t="s">
        <v>0</v>
      </c>
      <c r="G5" s="80"/>
      <c r="H5" s="80"/>
      <c r="I5" s="80"/>
      <c r="J5" s="80"/>
      <c r="K5" s="81"/>
      <c r="L5" s="78" t="s">
        <v>16</v>
      </c>
      <c r="M5" s="78"/>
      <c r="N5" s="78"/>
      <c r="O5" s="72" t="s">
        <v>1</v>
      </c>
    </row>
    <row r="6" spans="1:17" s="25" customFormat="1" ht="29.45" customHeight="1" x14ac:dyDescent="0.2">
      <c r="A6" s="72"/>
      <c r="B6" s="72"/>
      <c r="C6" s="72" t="s">
        <v>4</v>
      </c>
      <c r="D6" s="82" t="s">
        <v>3</v>
      </c>
      <c r="E6" s="82"/>
      <c r="F6" s="79" t="s">
        <v>17</v>
      </c>
      <c r="G6" s="80"/>
      <c r="H6" s="81"/>
      <c r="I6" s="79" t="s">
        <v>18</v>
      </c>
      <c r="J6" s="80"/>
      <c r="K6" s="81"/>
      <c r="L6" s="72" t="s">
        <v>4</v>
      </c>
      <c r="M6" s="82" t="s">
        <v>3</v>
      </c>
      <c r="N6" s="82"/>
      <c r="O6" s="72"/>
    </row>
    <row r="7" spans="1:17" s="25" customFormat="1" ht="24.6" customHeight="1" x14ac:dyDescent="0.2">
      <c r="A7" s="72"/>
      <c r="B7" s="72"/>
      <c r="C7" s="72"/>
      <c r="D7" s="70" t="s">
        <v>5</v>
      </c>
      <c r="E7" s="70" t="s">
        <v>6</v>
      </c>
      <c r="F7" s="72" t="s">
        <v>4</v>
      </c>
      <c r="G7" s="69" t="s">
        <v>3</v>
      </c>
      <c r="H7" s="69"/>
      <c r="I7" s="72" t="s">
        <v>4</v>
      </c>
      <c r="J7" s="69" t="s">
        <v>3</v>
      </c>
      <c r="K7" s="69"/>
      <c r="L7" s="72"/>
      <c r="M7" s="70" t="s">
        <v>5</v>
      </c>
      <c r="N7" s="70" t="s">
        <v>6</v>
      </c>
      <c r="O7" s="72"/>
    </row>
    <row r="8" spans="1:17" s="25" customFormat="1" ht="36" customHeight="1" x14ac:dyDescent="0.2">
      <c r="A8" s="72"/>
      <c r="B8" s="72"/>
      <c r="C8" s="72"/>
      <c r="D8" s="71"/>
      <c r="E8" s="71"/>
      <c r="F8" s="72"/>
      <c r="G8" s="26" t="s">
        <v>5</v>
      </c>
      <c r="H8" s="26" t="s">
        <v>6</v>
      </c>
      <c r="I8" s="72"/>
      <c r="J8" s="26" t="s">
        <v>5</v>
      </c>
      <c r="K8" s="26" t="s">
        <v>6</v>
      </c>
      <c r="L8" s="72"/>
      <c r="M8" s="71"/>
      <c r="N8" s="71"/>
      <c r="O8" s="72"/>
    </row>
    <row r="9" spans="1:17" s="11" customFormat="1" ht="38.450000000000003" customHeight="1" x14ac:dyDescent="0.3">
      <c r="A9" s="7"/>
      <c r="B9" s="7" t="s">
        <v>7</v>
      </c>
      <c r="C9" s="9">
        <f>C10</f>
        <v>5054676664</v>
      </c>
      <c r="D9" s="9">
        <f t="shared" ref="D9:N9" si="0">D10</f>
        <v>4500647092</v>
      </c>
      <c r="E9" s="9">
        <f t="shared" si="0"/>
        <v>554029572</v>
      </c>
      <c r="F9" s="9">
        <f t="shared" si="0"/>
        <v>311000000</v>
      </c>
      <c r="G9" s="9">
        <f t="shared" si="0"/>
        <v>298560000</v>
      </c>
      <c r="H9" s="9">
        <f t="shared" si="0"/>
        <v>12440000</v>
      </c>
      <c r="I9" s="9">
        <f t="shared" si="0"/>
        <v>311000000</v>
      </c>
      <c r="J9" s="9">
        <f t="shared" si="0"/>
        <v>298560000</v>
      </c>
      <c r="K9" s="9">
        <f t="shared" si="0"/>
        <v>12440000</v>
      </c>
      <c r="L9" s="9">
        <f t="shared" si="0"/>
        <v>5054676664</v>
      </c>
      <c r="M9" s="9">
        <f t="shared" si="0"/>
        <v>4500647092</v>
      </c>
      <c r="N9" s="9">
        <f t="shared" si="0"/>
        <v>554029572</v>
      </c>
      <c r="O9" s="16"/>
      <c r="P9" s="36">
        <f>C9-I9+F9</f>
        <v>5054676664</v>
      </c>
    </row>
    <row r="10" spans="1:17" s="11" customFormat="1" ht="46.9" customHeight="1" x14ac:dyDescent="0.3">
      <c r="A10" s="7" t="s">
        <v>28</v>
      </c>
      <c r="B10" s="30" t="s">
        <v>29</v>
      </c>
      <c r="C10" s="9">
        <f>C11+C16</f>
        <v>5054676664</v>
      </c>
      <c r="D10" s="9">
        <f t="shared" ref="D10:N10" si="1">D11+D16</f>
        <v>4500647092</v>
      </c>
      <c r="E10" s="9">
        <f t="shared" si="1"/>
        <v>554029572</v>
      </c>
      <c r="F10" s="9">
        <f t="shared" si="1"/>
        <v>311000000</v>
      </c>
      <c r="G10" s="9">
        <f t="shared" si="1"/>
        <v>298560000</v>
      </c>
      <c r="H10" s="9">
        <f t="shared" si="1"/>
        <v>12440000</v>
      </c>
      <c r="I10" s="9">
        <f t="shared" si="1"/>
        <v>311000000</v>
      </c>
      <c r="J10" s="9">
        <f t="shared" si="1"/>
        <v>298560000</v>
      </c>
      <c r="K10" s="9">
        <f t="shared" si="1"/>
        <v>12440000</v>
      </c>
      <c r="L10" s="9">
        <f t="shared" si="1"/>
        <v>5054676664</v>
      </c>
      <c r="M10" s="9">
        <f t="shared" si="1"/>
        <v>4500647092</v>
      </c>
      <c r="N10" s="9">
        <f t="shared" si="1"/>
        <v>554029572</v>
      </c>
      <c r="O10" s="9" t="e">
        <f>#REF!+O11</f>
        <v>#REF!</v>
      </c>
      <c r="Q10" s="36"/>
    </row>
    <row r="11" spans="1:17" s="11" customFormat="1" ht="28.9" customHeight="1" x14ac:dyDescent="0.3">
      <c r="A11" s="32" t="s">
        <v>10</v>
      </c>
      <c r="B11" s="8" t="s">
        <v>38</v>
      </c>
      <c r="C11" s="9">
        <f t="shared" ref="C11:N11" si="2">C12+C14</f>
        <v>5054676664</v>
      </c>
      <c r="D11" s="9">
        <f t="shared" si="2"/>
        <v>4500647092</v>
      </c>
      <c r="E11" s="9">
        <f t="shared" si="2"/>
        <v>554029572</v>
      </c>
      <c r="F11" s="9">
        <f t="shared" si="2"/>
        <v>0</v>
      </c>
      <c r="G11" s="9">
        <f t="shared" si="2"/>
        <v>0</v>
      </c>
      <c r="H11" s="9">
        <f t="shared" si="2"/>
        <v>0</v>
      </c>
      <c r="I11" s="9">
        <f t="shared" si="2"/>
        <v>311000000</v>
      </c>
      <c r="J11" s="9">
        <f t="shared" si="2"/>
        <v>298560000</v>
      </c>
      <c r="K11" s="9">
        <f t="shared" si="2"/>
        <v>12440000</v>
      </c>
      <c r="L11" s="9">
        <f t="shared" si="2"/>
        <v>4743676664</v>
      </c>
      <c r="M11" s="9">
        <f t="shared" si="2"/>
        <v>4202087092</v>
      </c>
      <c r="N11" s="9">
        <f t="shared" si="2"/>
        <v>541589572</v>
      </c>
      <c r="O11" s="16"/>
    </row>
    <row r="12" spans="1:17" s="11" customFormat="1" ht="58.9" customHeight="1" x14ac:dyDescent="0.3">
      <c r="A12" s="7">
        <v>1</v>
      </c>
      <c r="B12" s="8" t="s">
        <v>23</v>
      </c>
      <c r="C12" s="9">
        <f>C13</f>
        <v>1396115597</v>
      </c>
      <c r="D12" s="9">
        <f t="shared" ref="D12:N12" si="3">D13</f>
        <v>1396115597</v>
      </c>
      <c r="E12" s="9">
        <f t="shared" si="3"/>
        <v>0</v>
      </c>
      <c r="F12" s="9">
        <f t="shared" si="3"/>
        <v>0</v>
      </c>
      <c r="G12" s="9">
        <f t="shared" si="3"/>
        <v>0</v>
      </c>
      <c r="H12" s="9">
        <f t="shared" si="3"/>
        <v>0</v>
      </c>
      <c r="I12" s="9">
        <f t="shared" si="3"/>
        <v>298560000</v>
      </c>
      <c r="J12" s="9">
        <f t="shared" si="3"/>
        <v>298560000</v>
      </c>
      <c r="K12" s="9">
        <f t="shared" si="3"/>
        <v>0</v>
      </c>
      <c r="L12" s="9">
        <f t="shared" si="3"/>
        <v>1097555597</v>
      </c>
      <c r="M12" s="9">
        <f t="shared" si="3"/>
        <v>1097555597</v>
      </c>
      <c r="N12" s="9">
        <f t="shared" si="3"/>
        <v>0</v>
      </c>
      <c r="O12" s="16"/>
    </row>
    <row r="13" spans="1:17" s="5" customFormat="1" ht="45" x14ac:dyDescent="0.3">
      <c r="A13" s="1" t="s">
        <v>20</v>
      </c>
      <c r="B13" s="2" t="s">
        <v>24</v>
      </c>
      <c r="C13" s="3">
        <f>D13</f>
        <v>1396115597</v>
      </c>
      <c r="D13" s="3">
        <v>1396115597</v>
      </c>
      <c r="E13" s="3"/>
      <c r="F13" s="3"/>
      <c r="G13" s="3"/>
      <c r="H13" s="3"/>
      <c r="I13" s="3">
        <f>J13</f>
        <v>298560000</v>
      </c>
      <c r="J13" s="35">
        <v>298560000</v>
      </c>
      <c r="K13" s="3"/>
      <c r="L13" s="3">
        <f>C13-I13</f>
        <v>1097555597</v>
      </c>
      <c r="M13" s="3">
        <f>D13-J13</f>
        <v>1097555597</v>
      </c>
      <c r="N13" s="3">
        <v>0</v>
      </c>
      <c r="O13" s="4"/>
    </row>
    <row r="14" spans="1:17" s="11" customFormat="1" ht="73.150000000000006" customHeight="1" x14ac:dyDescent="0.3">
      <c r="A14" s="7">
        <v>2</v>
      </c>
      <c r="B14" s="8" t="s">
        <v>26</v>
      </c>
      <c r="C14" s="9">
        <f>C15</f>
        <v>3658561067</v>
      </c>
      <c r="D14" s="9">
        <f t="shared" ref="D14:N14" si="4">D15</f>
        <v>3104531495</v>
      </c>
      <c r="E14" s="9">
        <f t="shared" si="4"/>
        <v>554029572</v>
      </c>
      <c r="F14" s="9">
        <f t="shared" si="4"/>
        <v>0</v>
      </c>
      <c r="G14" s="9">
        <f t="shared" si="4"/>
        <v>0</v>
      </c>
      <c r="H14" s="9">
        <f t="shared" si="4"/>
        <v>0</v>
      </c>
      <c r="I14" s="9">
        <f>I15</f>
        <v>12440000</v>
      </c>
      <c r="J14" s="9">
        <f t="shared" si="4"/>
        <v>0</v>
      </c>
      <c r="K14" s="9">
        <f t="shared" si="4"/>
        <v>12440000</v>
      </c>
      <c r="L14" s="9">
        <f t="shared" si="4"/>
        <v>3646121067</v>
      </c>
      <c r="M14" s="9">
        <f t="shared" si="4"/>
        <v>3104531495</v>
      </c>
      <c r="N14" s="9">
        <f t="shared" si="4"/>
        <v>541589572</v>
      </c>
      <c r="O14" s="10"/>
    </row>
    <row r="15" spans="1:17" s="20" customFormat="1" ht="70.150000000000006" customHeight="1" x14ac:dyDescent="0.3">
      <c r="A15" s="18" t="s">
        <v>20</v>
      </c>
      <c r="B15" s="2" t="s">
        <v>27</v>
      </c>
      <c r="C15" s="19">
        <f>SUM(D15:E15)</f>
        <v>3658561067</v>
      </c>
      <c r="D15" s="19">
        <v>3104531495</v>
      </c>
      <c r="E15" s="19">
        <v>554029572</v>
      </c>
      <c r="F15" s="19"/>
      <c r="G15" s="19"/>
      <c r="H15" s="19"/>
      <c r="I15" s="19">
        <f>J15+K15</f>
        <v>12440000</v>
      </c>
      <c r="J15" s="28"/>
      <c r="K15" s="28">
        <v>12440000</v>
      </c>
      <c r="L15" s="19">
        <f>M15+N15</f>
        <v>3646121067</v>
      </c>
      <c r="M15" s="19">
        <f>D15+G15-J15</f>
        <v>3104531495</v>
      </c>
      <c r="N15" s="19">
        <f>E15+H15-K15</f>
        <v>541589572</v>
      </c>
      <c r="O15" s="6"/>
    </row>
    <row r="16" spans="1:17" s="11" customFormat="1" ht="28.9" customHeight="1" x14ac:dyDescent="0.3">
      <c r="A16" s="32" t="s">
        <v>36</v>
      </c>
      <c r="B16" s="8" t="s">
        <v>34</v>
      </c>
      <c r="C16" s="9">
        <f>C17</f>
        <v>0</v>
      </c>
      <c r="D16" s="9">
        <f t="shared" ref="D16:E16" si="5">D17</f>
        <v>0</v>
      </c>
      <c r="E16" s="9">
        <f t="shared" si="5"/>
        <v>0</v>
      </c>
      <c r="F16" s="9">
        <f>F17</f>
        <v>311000000</v>
      </c>
      <c r="G16" s="9">
        <f t="shared" ref="G16" si="6">G17</f>
        <v>298560000</v>
      </c>
      <c r="H16" s="9">
        <f>H17</f>
        <v>12440000</v>
      </c>
      <c r="I16" s="9">
        <f t="shared" ref="I16:K16" si="7">I17</f>
        <v>0</v>
      </c>
      <c r="J16" s="9">
        <f t="shared" si="7"/>
        <v>0</v>
      </c>
      <c r="K16" s="9">
        <f t="shared" si="7"/>
        <v>0</v>
      </c>
      <c r="L16" s="9">
        <f>L17</f>
        <v>311000000</v>
      </c>
      <c r="M16" s="9">
        <f t="shared" ref="M16:N16" si="8">M17</f>
        <v>298560000</v>
      </c>
      <c r="N16" s="9">
        <f t="shared" si="8"/>
        <v>12440000</v>
      </c>
      <c r="O16" s="16"/>
    </row>
    <row r="17" spans="1:15" s="11" customFormat="1" ht="85.15" customHeight="1" x14ac:dyDescent="0.3">
      <c r="A17" s="7">
        <v>1</v>
      </c>
      <c r="B17" s="8" t="s">
        <v>26</v>
      </c>
      <c r="C17" s="9">
        <f>C18</f>
        <v>0</v>
      </c>
      <c r="D17" s="9">
        <f t="shared" ref="D17:E17" si="9">D18</f>
        <v>0</v>
      </c>
      <c r="E17" s="9">
        <f t="shared" si="9"/>
        <v>0</v>
      </c>
      <c r="F17" s="9">
        <f t="shared" ref="F17:N17" si="10">F18</f>
        <v>311000000</v>
      </c>
      <c r="G17" s="9">
        <f t="shared" si="10"/>
        <v>298560000</v>
      </c>
      <c r="H17" s="9">
        <f t="shared" si="10"/>
        <v>12440000</v>
      </c>
      <c r="I17" s="9">
        <f>I18</f>
        <v>0</v>
      </c>
      <c r="J17" s="9">
        <f t="shared" si="10"/>
        <v>0</v>
      </c>
      <c r="K17" s="9">
        <f t="shared" si="10"/>
        <v>0</v>
      </c>
      <c r="L17" s="9">
        <f t="shared" si="10"/>
        <v>311000000</v>
      </c>
      <c r="M17" s="9">
        <f t="shared" si="10"/>
        <v>298560000</v>
      </c>
      <c r="N17" s="9">
        <f t="shared" si="10"/>
        <v>12440000</v>
      </c>
      <c r="O17" s="10"/>
    </row>
    <row r="18" spans="1:15" s="20" customFormat="1" ht="70.150000000000006" customHeight="1" x14ac:dyDescent="0.3">
      <c r="A18" s="18" t="s">
        <v>20</v>
      </c>
      <c r="B18" s="2" t="s">
        <v>27</v>
      </c>
      <c r="C18" s="19">
        <v>0</v>
      </c>
      <c r="D18" s="19">
        <v>0</v>
      </c>
      <c r="E18" s="19">
        <v>0</v>
      </c>
      <c r="F18" s="19">
        <f>G18+H18</f>
        <v>311000000</v>
      </c>
      <c r="G18" s="19">
        <v>298560000</v>
      </c>
      <c r="H18" s="19">
        <v>12440000</v>
      </c>
      <c r="I18" s="19"/>
      <c r="J18" s="28"/>
      <c r="K18" s="28"/>
      <c r="L18" s="19">
        <f>M18+N18</f>
        <v>311000000</v>
      </c>
      <c r="M18" s="19">
        <v>298560000</v>
      </c>
      <c r="N18" s="19">
        <v>12440000</v>
      </c>
      <c r="O18" s="6" t="s">
        <v>37</v>
      </c>
    </row>
    <row r="20" spans="1:15" x14ac:dyDescent="0.25">
      <c r="G20" s="29"/>
      <c r="H20" s="29"/>
    </row>
  </sheetData>
  <mergeCells count="24">
    <mergeCell ref="A1:O1"/>
    <mergeCell ref="A2:O2"/>
    <mergeCell ref="A3:O3"/>
    <mergeCell ref="N4:O4"/>
    <mergeCell ref="A5:A8"/>
    <mergeCell ref="B5:B8"/>
    <mergeCell ref="C5:E5"/>
    <mergeCell ref="F5:K5"/>
    <mergeCell ref="L5:N5"/>
    <mergeCell ref="O5:O8"/>
    <mergeCell ref="C6:C8"/>
    <mergeCell ref="D6:E6"/>
    <mergeCell ref="F6:H6"/>
    <mergeCell ref="I6:K6"/>
    <mergeCell ref="L6:L8"/>
    <mergeCell ref="M6:N6"/>
    <mergeCell ref="J7:K7"/>
    <mergeCell ref="M7:M8"/>
    <mergeCell ref="N7:N8"/>
    <mergeCell ref="D7:D8"/>
    <mergeCell ref="E7:E8"/>
    <mergeCell ref="F7:F8"/>
    <mergeCell ref="G7:H7"/>
    <mergeCell ref="I7:I8"/>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6F094A-A5F4-4EE3-B070-CD8750CFF5F0}">
  <dimension ref="A1:Q28"/>
  <sheetViews>
    <sheetView topLeftCell="A5" zoomScale="70" zoomScaleNormal="70" workbookViewId="0">
      <pane xSplit="2" ySplit="5" topLeftCell="C25" activePane="bottomRight" state="frozen"/>
      <selection activeCell="A5" sqref="A5"/>
      <selection pane="topRight" activeCell="C5" sqref="C5"/>
      <selection pane="bottomLeft" activeCell="A10" sqref="A10"/>
      <selection pane="bottomRight" activeCell="R15" sqref="R15"/>
    </sheetView>
  </sheetViews>
  <sheetFormatPr defaultColWidth="7.21875" defaultRowHeight="15" x14ac:dyDescent="0.25"/>
  <cols>
    <col min="1" max="1" width="4.77734375" style="22" customWidth="1"/>
    <col min="2" max="2" width="28.21875" style="21" customWidth="1"/>
    <col min="3" max="3" width="12.21875" style="21" customWidth="1"/>
    <col min="4" max="4" width="11.109375" style="21" customWidth="1"/>
    <col min="5" max="5" width="10.44140625" style="21" customWidth="1"/>
    <col min="6" max="14" width="11.77734375" style="21" customWidth="1"/>
    <col min="15" max="15" width="12" style="21" customWidth="1"/>
    <col min="16" max="17" width="10.33203125" style="21" bestFit="1" customWidth="1"/>
    <col min="18" max="16384" width="7.21875" style="21"/>
  </cols>
  <sheetData>
    <row r="1" spans="1:17" s="33" customFormat="1" ht="26.45" customHeight="1" x14ac:dyDescent="0.3">
      <c r="A1" s="73" t="s">
        <v>35</v>
      </c>
      <c r="B1" s="73"/>
      <c r="C1" s="73"/>
      <c r="D1" s="73"/>
      <c r="E1" s="73"/>
      <c r="F1" s="73"/>
      <c r="G1" s="73"/>
      <c r="H1" s="73"/>
      <c r="I1" s="73"/>
      <c r="J1" s="73"/>
      <c r="K1" s="73"/>
      <c r="L1" s="73"/>
      <c r="M1" s="73"/>
      <c r="N1" s="73"/>
      <c r="O1" s="73"/>
      <c r="P1" s="34"/>
      <c r="Q1" s="34"/>
    </row>
    <row r="2" spans="1:17" s="23" customFormat="1" ht="38.450000000000003" customHeight="1" x14ac:dyDescent="0.3">
      <c r="A2" s="74" t="s">
        <v>42</v>
      </c>
      <c r="B2" s="75"/>
      <c r="C2" s="75"/>
      <c r="D2" s="75"/>
      <c r="E2" s="75"/>
      <c r="F2" s="75"/>
      <c r="G2" s="75"/>
      <c r="H2" s="75"/>
      <c r="I2" s="75"/>
      <c r="J2" s="75"/>
      <c r="K2" s="75"/>
      <c r="L2" s="75"/>
      <c r="M2" s="75"/>
      <c r="N2" s="75"/>
      <c r="O2" s="75"/>
    </row>
    <row r="3" spans="1:17" s="23" customFormat="1" ht="22.15" customHeight="1" x14ac:dyDescent="0.3">
      <c r="A3" s="75" t="s">
        <v>12</v>
      </c>
      <c r="B3" s="75"/>
      <c r="C3" s="75"/>
      <c r="D3" s="75"/>
      <c r="E3" s="75"/>
      <c r="F3" s="75"/>
      <c r="G3" s="75"/>
      <c r="H3" s="75"/>
      <c r="I3" s="75"/>
      <c r="J3" s="75"/>
      <c r="K3" s="75"/>
      <c r="L3" s="75"/>
      <c r="M3" s="75"/>
      <c r="N3" s="75"/>
      <c r="O3" s="75"/>
    </row>
    <row r="4" spans="1:17" s="23" customFormat="1" ht="27.6" customHeight="1" x14ac:dyDescent="0.3">
      <c r="A4" s="76" t="s">
        <v>40</v>
      </c>
      <c r="B4" s="76"/>
      <c r="C4" s="76"/>
      <c r="D4" s="76"/>
      <c r="E4" s="76"/>
      <c r="F4" s="76"/>
      <c r="G4" s="76"/>
      <c r="H4" s="76"/>
      <c r="I4" s="76"/>
      <c r="J4" s="76"/>
      <c r="K4" s="76"/>
      <c r="L4" s="76"/>
      <c r="M4" s="76"/>
      <c r="N4" s="76"/>
      <c r="O4" s="76"/>
    </row>
    <row r="5" spans="1:17" x14ac:dyDescent="0.25">
      <c r="F5" s="24"/>
      <c r="N5" s="77" t="s">
        <v>13</v>
      </c>
      <c r="O5" s="77"/>
    </row>
    <row r="6" spans="1:17" s="11" customFormat="1" ht="43.15" customHeight="1" x14ac:dyDescent="0.3">
      <c r="A6" s="72" t="s">
        <v>2</v>
      </c>
      <c r="B6" s="72" t="s">
        <v>14</v>
      </c>
      <c r="C6" s="78" t="s">
        <v>15</v>
      </c>
      <c r="D6" s="78"/>
      <c r="E6" s="78"/>
      <c r="F6" s="79" t="s">
        <v>0</v>
      </c>
      <c r="G6" s="80"/>
      <c r="H6" s="80"/>
      <c r="I6" s="80"/>
      <c r="J6" s="80"/>
      <c r="K6" s="81"/>
      <c r="L6" s="78" t="s">
        <v>16</v>
      </c>
      <c r="M6" s="78"/>
      <c r="N6" s="78"/>
      <c r="O6" s="72" t="s">
        <v>1</v>
      </c>
    </row>
    <row r="7" spans="1:17" s="25" customFormat="1" ht="29.45" customHeight="1" x14ac:dyDescent="0.2">
      <c r="A7" s="72"/>
      <c r="B7" s="72"/>
      <c r="C7" s="72" t="s">
        <v>4</v>
      </c>
      <c r="D7" s="82" t="s">
        <v>3</v>
      </c>
      <c r="E7" s="82"/>
      <c r="F7" s="79" t="s">
        <v>17</v>
      </c>
      <c r="G7" s="80"/>
      <c r="H7" s="81"/>
      <c r="I7" s="79" t="s">
        <v>18</v>
      </c>
      <c r="J7" s="80"/>
      <c r="K7" s="81"/>
      <c r="L7" s="72" t="s">
        <v>4</v>
      </c>
      <c r="M7" s="82" t="s">
        <v>3</v>
      </c>
      <c r="N7" s="82"/>
      <c r="O7" s="72"/>
    </row>
    <row r="8" spans="1:17" s="25" customFormat="1" ht="22.9" customHeight="1" x14ac:dyDescent="0.2">
      <c r="A8" s="72"/>
      <c r="B8" s="72"/>
      <c r="C8" s="72"/>
      <c r="D8" s="70" t="s">
        <v>5</v>
      </c>
      <c r="E8" s="70" t="s">
        <v>6</v>
      </c>
      <c r="F8" s="72" t="s">
        <v>4</v>
      </c>
      <c r="G8" s="69" t="s">
        <v>3</v>
      </c>
      <c r="H8" s="69"/>
      <c r="I8" s="72" t="s">
        <v>4</v>
      </c>
      <c r="J8" s="69" t="s">
        <v>3</v>
      </c>
      <c r="K8" s="69"/>
      <c r="L8" s="72"/>
      <c r="M8" s="70" t="s">
        <v>5</v>
      </c>
      <c r="N8" s="70" t="s">
        <v>6</v>
      </c>
      <c r="O8" s="72"/>
    </row>
    <row r="9" spans="1:17" s="25" customFormat="1" ht="36" customHeight="1" x14ac:dyDescent="0.2">
      <c r="A9" s="72"/>
      <c r="B9" s="72"/>
      <c r="C9" s="72"/>
      <c r="D9" s="71"/>
      <c r="E9" s="71"/>
      <c r="F9" s="72"/>
      <c r="G9" s="26" t="s">
        <v>5</v>
      </c>
      <c r="H9" s="26" t="s">
        <v>6</v>
      </c>
      <c r="I9" s="72"/>
      <c r="J9" s="26" t="s">
        <v>5</v>
      </c>
      <c r="K9" s="26" t="s">
        <v>6</v>
      </c>
      <c r="L9" s="72"/>
      <c r="M9" s="71"/>
      <c r="N9" s="71"/>
      <c r="O9" s="72"/>
    </row>
    <row r="10" spans="1:17" s="11" customFormat="1" ht="38.450000000000003" customHeight="1" x14ac:dyDescent="0.3">
      <c r="A10" s="7"/>
      <c r="B10" s="7" t="s">
        <v>7</v>
      </c>
      <c r="C10" s="9">
        <f>C11+C22</f>
        <v>5147974518</v>
      </c>
      <c r="D10" s="9">
        <f>D12+D16+D22</f>
        <v>4528584092</v>
      </c>
      <c r="E10" s="9">
        <f>E12+E16+E22</f>
        <v>619390426</v>
      </c>
      <c r="F10" s="9">
        <f t="shared" ref="F10:N10" si="0">F11+F22</f>
        <v>1120000000</v>
      </c>
      <c r="G10" s="9">
        <f t="shared" si="0"/>
        <v>1008000000</v>
      </c>
      <c r="H10" s="9">
        <f t="shared" si="0"/>
        <v>112000000</v>
      </c>
      <c r="I10" s="9">
        <f t="shared" si="0"/>
        <v>1120000000</v>
      </c>
      <c r="J10" s="9">
        <f t="shared" si="0"/>
        <v>1008000000</v>
      </c>
      <c r="K10" s="9">
        <f t="shared" si="0"/>
        <v>112000000</v>
      </c>
      <c r="L10" s="9">
        <f t="shared" si="0"/>
        <v>5147974518</v>
      </c>
      <c r="M10" s="9">
        <f t="shared" si="0"/>
        <v>4528584092</v>
      </c>
      <c r="N10" s="9">
        <f t="shared" si="0"/>
        <v>619390426</v>
      </c>
      <c r="O10" s="16"/>
      <c r="P10" s="36">
        <f>C10-I10+F10</f>
        <v>5147974518</v>
      </c>
    </row>
    <row r="11" spans="1:17" s="11" customFormat="1" ht="55.15" customHeight="1" x14ac:dyDescent="0.3">
      <c r="A11" s="7" t="s">
        <v>28</v>
      </c>
      <c r="B11" s="30" t="s">
        <v>29</v>
      </c>
      <c r="C11" s="9">
        <f>C12+C16</f>
        <v>5147974518</v>
      </c>
      <c r="D11" s="9">
        <f t="shared" ref="D11:O11" si="1">D12+D16</f>
        <v>4528584092</v>
      </c>
      <c r="E11" s="9">
        <f>E12+E16</f>
        <v>619390426</v>
      </c>
      <c r="F11" s="9">
        <f t="shared" ref="F11:N11" si="2">F12+F16</f>
        <v>0</v>
      </c>
      <c r="G11" s="9">
        <f t="shared" si="2"/>
        <v>0</v>
      </c>
      <c r="H11" s="9">
        <f t="shared" si="2"/>
        <v>0</v>
      </c>
      <c r="I11" s="9">
        <f t="shared" si="2"/>
        <v>1120000000</v>
      </c>
      <c r="J11" s="9">
        <f t="shared" si="2"/>
        <v>1008000000</v>
      </c>
      <c r="K11" s="9">
        <f t="shared" si="2"/>
        <v>112000000</v>
      </c>
      <c r="L11" s="9">
        <f t="shared" si="2"/>
        <v>4027974518</v>
      </c>
      <c r="M11" s="9">
        <f t="shared" si="2"/>
        <v>3520584092</v>
      </c>
      <c r="N11" s="9">
        <f t="shared" si="2"/>
        <v>507390426</v>
      </c>
      <c r="O11" s="9">
        <f t="shared" si="1"/>
        <v>0</v>
      </c>
      <c r="Q11" s="36"/>
    </row>
    <row r="12" spans="1:17" s="11" customFormat="1" ht="28.9" customHeight="1" x14ac:dyDescent="0.3">
      <c r="A12" s="7" t="s">
        <v>8</v>
      </c>
      <c r="B12" s="31" t="s">
        <v>39</v>
      </c>
      <c r="C12" s="9">
        <f>C13+C15</f>
        <v>47420000</v>
      </c>
      <c r="D12" s="9">
        <f t="shared" ref="D12:N12" si="3">D13+D15</f>
        <v>23556000</v>
      </c>
      <c r="E12" s="9">
        <f t="shared" si="3"/>
        <v>23864000</v>
      </c>
      <c r="F12" s="9">
        <f t="shared" si="3"/>
        <v>0</v>
      </c>
      <c r="G12" s="9">
        <f t="shared" si="3"/>
        <v>0</v>
      </c>
      <c r="H12" s="9">
        <f t="shared" si="3"/>
        <v>0</v>
      </c>
      <c r="I12" s="9">
        <f>I13+I15</f>
        <v>47420000</v>
      </c>
      <c r="J12" s="9">
        <f t="shared" si="3"/>
        <v>23556000</v>
      </c>
      <c r="K12" s="9">
        <f t="shared" si="3"/>
        <v>23864000</v>
      </c>
      <c r="L12" s="9">
        <f t="shared" si="3"/>
        <v>0</v>
      </c>
      <c r="M12" s="9">
        <f t="shared" si="3"/>
        <v>0</v>
      </c>
      <c r="N12" s="9">
        <f t="shared" si="3"/>
        <v>0</v>
      </c>
      <c r="O12" s="16"/>
    </row>
    <row r="13" spans="1:17" s="11" customFormat="1" ht="43.9" customHeight="1" x14ac:dyDescent="0.3">
      <c r="A13" s="7">
        <v>1</v>
      </c>
      <c r="B13" s="8" t="s">
        <v>19</v>
      </c>
      <c r="C13" s="9">
        <f>SUM(C14:C14)</f>
        <v>41920000</v>
      </c>
      <c r="D13" s="9">
        <f>SUM(D14:D14)</f>
        <v>21120000</v>
      </c>
      <c r="E13" s="9">
        <f>SUM(E14:E14)</f>
        <v>20800000</v>
      </c>
      <c r="F13" s="9"/>
      <c r="G13" s="9">
        <f t="shared" ref="G13:N13" si="4">SUM(G14:G14)</f>
        <v>0</v>
      </c>
      <c r="H13" s="9">
        <f t="shared" si="4"/>
        <v>0</v>
      </c>
      <c r="I13" s="9">
        <f t="shared" si="4"/>
        <v>41920000</v>
      </c>
      <c r="J13" s="9">
        <f t="shared" si="4"/>
        <v>21120000</v>
      </c>
      <c r="K13" s="9">
        <f t="shared" si="4"/>
        <v>20800000</v>
      </c>
      <c r="L13" s="9">
        <f t="shared" si="4"/>
        <v>0</v>
      </c>
      <c r="M13" s="9">
        <f t="shared" si="4"/>
        <v>0</v>
      </c>
      <c r="N13" s="9">
        <f t="shared" si="4"/>
        <v>0</v>
      </c>
      <c r="O13" s="16"/>
    </row>
    <row r="14" spans="1:17" s="5" customFormat="1" ht="37.15" customHeight="1" x14ac:dyDescent="0.3">
      <c r="A14" s="27" t="s">
        <v>20</v>
      </c>
      <c r="B14" s="2" t="s">
        <v>21</v>
      </c>
      <c r="C14" s="3">
        <f>SUM(D14:E14)</f>
        <v>41920000</v>
      </c>
      <c r="D14" s="3">
        <v>21120000</v>
      </c>
      <c r="E14" s="3">
        <v>20800000</v>
      </c>
      <c r="F14" s="3"/>
      <c r="G14" s="3"/>
      <c r="H14" s="3"/>
      <c r="I14" s="3">
        <f>SUM(J14:K14)</f>
        <v>41920000</v>
      </c>
      <c r="J14" s="3">
        <f>D14</f>
        <v>21120000</v>
      </c>
      <c r="K14" s="3">
        <f>E14</f>
        <v>20800000</v>
      </c>
      <c r="L14" s="3">
        <f>SUM(M14:N14)</f>
        <v>0</v>
      </c>
      <c r="M14" s="3">
        <f>D14+G14-J14</f>
        <v>0</v>
      </c>
      <c r="N14" s="3">
        <f>E14+H14-K14</f>
        <v>0</v>
      </c>
      <c r="O14" s="4"/>
    </row>
    <row r="15" spans="1:17" ht="63" x14ac:dyDescent="0.25">
      <c r="A15" s="7">
        <v>2</v>
      </c>
      <c r="B15" s="17" t="s">
        <v>22</v>
      </c>
      <c r="C15" s="9">
        <f>SUM(D15:E15)</f>
        <v>5500000</v>
      </c>
      <c r="D15" s="9">
        <v>2436000</v>
      </c>
      <c r="E15" s="9">
        <v>3064000</v>
      </c>
      <c r="F15" s="9"/>
      <c r="G15" s="9"/>
      <c r="H15" s="9"/>
      <c r="I15" s="9">
        <f>SUM(J15:K15)</f>
        <v>5500000</v>
      </c>
      <c r="J15" s="9">
        <f>D15</f>
        <v>2436000</v>
      </c>
      <c r="K15" s="9">
        <f>E15</f>
        <v>3064000</v>
      </c>
      <c r="L15" s="9">
        <f>SUM(M15:N15)</f>
        <v>0</v>
      </c>
      <c r="M15" s="9">
        <f t="shared" ref="M15:N15" si="5">D15+G15-J15</f>
        <v>0</v>
      </c>
      <c r="N15" s="9">
        <f t="shared" si="5"/>
        <v>0</v>
      </c>
      <c r="O15" s="10"/>
    </row>
    <row r="16" spans="1:17" s="11" customFormat="1" ht="28.9" customHeight="1" x14ac:dyDescent="0.3">
      <c r="A16" s="32" t="s">
        <v>10</v>
      </c>
      <c r="B16" s="8" t="s">
        <v>38</v>
      </c>
      <c r="C16" s="9">
        <f>C17+C20</f>
        <v>5100554518</v>
      </c>
      <c r="D16" s="9">
        <f t="shared" ref="D16:N16" si="6">D17+D20</f>
        <v>4505028092</v>
      </c>
      <c r="E16" s="9">
        <f t="shared" si="6"/>
        <v>595526426</v>
      </c>
      <c r="F16" s="9">
        <f t="shared" si="6"/>
        <v>0</v>
      </c>
      <c r="G16" s="9">
        <f t="shared" si="6"/>
        <v>0</v>
      </c>
      <c r="H16" s="9">
        <f t="shared" si="6"/>
        <v>0</v>
      </c>
      <c r="I16" s="9">
        <f>I17+I20</f>
        <v>1072580000</v>
      </c>
      <c r="J16" s="9">
        <f t="shared" si="6"/>
        <v>984444000</v>
      </c>
      <c r="K16" s="9">
        <f t="shared" si="6"/>
        <v>88136000</v>
      </c>
      <c r="L16" s="9">
        <f t="shared" si="6"/>
        <v>4027974518</v>
      </c>
      <c r="M16" s="9">
        <f t="shared" si="6"/>
        <v>3520584092</v>
      </c>
      <c r="N16" s="9">
        <f t="shared" si="6"/>
        <v>507390426</v>
      </c>
      <c r="O16" s="16"/>
    </row>
    <row r="17" spans="1:15" s="11" customFormat="1" ht="60.6" customHeight="1" x14ac:dyDescent="0.3">
      <c r="A17" s="7">
        <v>1</v>
      </c>
      <c r="B17" s="8" t="s">
        <v>23</v>
      </c>
      <c r="C17" s="9">
        <f>C18+C19</f>
        <v>1441993451</v>
      </c>
      <c r="D17" s="9">
        <f t="shared" ref="D17:N17" si="7">D18+D19</f>
        <v>1400496597</v>
      </c>
      <c r="E17" s="9">
        <f t="shared" si="7"/>
        <v>41496854</v>
      </c>
      <c r="F17" s="9">
        <f t="shared" si="7"/>
        <v>0</v>
      </c>
      <c r="G17" s="9">
        <f t="shared" si="7"/>
        <v>0</v>
      </c>
      <c r="H17" s="9">
        <f t="shared" si="7"/>
        <v>0</v>
      </c>
      <c r="I17" s="9">
        <f>I18+I19</f>
        <v>1025940854</v>
      </c>
      <c r="J17" s="9">
        <f t="shared" si="7"/>
        <v>984444000</v>
      </c>
      <c r="K17" s="9">
        <f t="shared" si="7"/>
        <v>41496854</v>
      </c>
      <c r="L17" s="9">
        <f t="shared" si="7"/>
        <v>416052597</v>
      </c>
      <c r="M17" s="9">
        <f t="shared" si="7"/>
        <v>416052597</v>
      </c>
      <c r="N17" s="9">
        <f t="shared" si="7"/>
        <v>0</v>
      </c>
      <c r="O17" s="16"/>
    </row>
    <row r="18" spans="1:15" s="5" customFormat="1" ht="60" x14ac:dyDescent="0.3">
      <c r="A18" s="1" t="s">
        <v>20</v>
      </c>
      <c r="B18" s="2" t="s">
        <v>24</v>
      </c>
      <c r="C18" s="3">
        <f>D18</f>
        <v>1396115597</v>
      </c>
      <c r="D18" s="3">
        <v>1396115597</v>
      </c>
      <c r="E18" s="3"/>
      <c r="F18" s="3"/>
      <c r="G18" s="3"/>
      <c r="H18" s="3"/>
      <c r="I18" s="3">
        <f>J18</f>
        <v>980063000</v>
      </c>
      <c r="J18" s="35">
        <f>1278623000-298560000</f>
        <v>980063000</v>
      </c>
      <c r="K18" s="3"/>
      <c r="L18" s="3">
        <f>C18-I18</f>
        <v>416052597</v>
      </c>
      <c r="M18" s="3">
        <f>D18-J18</f>
        <v>416052597</v>
      </c>
      <c r="N18" s="3">
        <v>0</v>
      </c>
      <c r="O18" s="4"/>
    </row>
    <row r="19" spans="1:15" s="5" customFormat="1" ht="75.599999999999994" customHeight="1" x14ac:dyDescent="0.3">
      <c r="A19" s="1" t="s">
        <v>20</v>
      </c>
      <c r="B19" s="2" t="s">
        <v>25</v>
      </c>
      <c r="C19" s="3">
        <f>D19+E19</f>
        <v>45877854</v>
      </c>
      <c r="D19" s="3">
        <v>4381000</v>
      </c>
      <c r="E19" s="3">
        <v>41496854</v>
      </c>
      <c r="F19" s="3"/>
      <c r="G19" s="3"/>
      <c r="H19" s="3"/>
      <c r="I19" s="3">
        <f>J19+K19</f>
        <v>45877854</v>
      </c>
      <c r="J19" s="3">
        <f>D19</f>
        <v>4381000</v>
      </c>
      <c r="K19" s="3">
        <f>E19</f>
        <v>41496854</v>
      </c>
      <c r="L19" s="3">
        <v>0</v>
      </c>
      <c r="M19" s="3">
        <v>0</v>
      </c>
      <c r="N19" s="3">
        <v>0</v>
      </c>
      <c r="O19" s="4"/>
    </row>
    <row r="20" spans="1:15" s="11" customFormat="1" ht="85.15" customHeight="1" x14ac:dyDescent="0.3">
      <c r="A20" s="7">
        <v>2</v>
      </c>
      <c r="B20" s="8" t="s">
        <v>26</v>
      </c>
      <c r="C20" s="9">
        <f>C21</f>
        <v>3658561067</v>
      </c>
      <c r="D20" s="9">
        <f t="shared" ref="D20:N20" si="8">D21</f>
        <v>3104531495</v>
      </c>
      <c r="E20" s="9">
        <f t="shared" si="8"/>
        <v>554029572</v>
      </c>
      <c r="F20" s="9">
        <f t="shared" si="8"/>
        <v>0</v>
      </c>
      <c r="G20" s="9">
        <f t="shared" si="8"/>
        <v>0</v>
      </c>
      <c r="H20" s="9">
        <f t="shared" si="8"/>
        <v>0</v>
      </c>
      <c r="I20" s="9">
        <f>I21</f>
        <v>46639146</v>
      </c>
      <c r="J20" s="9">
        <f t="shared" si="8"/>
        <v>0</v>
      </c>
      <c r="K20" s="9">
        <f t="shared" si="8"/>
        <v>46639146</v>
      </c>
      <c r="L20" s="9">
        <f t="shared" si="8"/>
        <v>3611921921</v>
      </c>
      <c r="M20" s="9">
        <f t="shared" si="8"/>
        <v>3104531495</v>
      </c>
      <c r="N20" s="9">
        <f t="shared" si="8"/>
        <v>507390426</v>
      </c>
      <c r="O20" s="10"/>
    </row>
    <row r="21" spans="1:15" s="20" customFormat="1" ht="70.150000000000006" customHeight="1" x14ac:dyDescent="0.3">
      <c r="A21" s="18" t="s">
        <v>20</v>
      </c>
      <c r="B21" s="2" t="s">
        <v>27</v>
      </c>
      <c r="C21" s="19">
        <f>SUM(D21:E21)</f>
        <v>3658561067</v>
      </c>
      <c r="D21" s="19">
        <v>3104531495</v>
      </c>
      <c r="E21" s="19">
        <v>554029572</v>
      </c>
      <c r="F21" s="19"/>
      <c r="G21" s="19"/>
      <c r="H21" s="19"/>
      <c r="I21" s="19">
        <f>J21+K21</f>
        <v>46639146</v>
      </c>
      <c r="J21" s="28"/>
      <c r="K21" s="28">
        <f>59079146-12440000</f>
        <v>46639146</v>
      </c>
      <c r="L21" s="19">
        <f>M21+N21</f>
        <v>3611921921</v>
      </c>
      <c r="M21" s="19">
        <f>D21+G21-J21</f>
        <v>3104531495</v>
      </c>
      <c r="N21" s="19">
        <f>E21+H21-K21</f>
        <v>507390426</v>
      </c>
      <c r="O21" s="6"/>
    </row>
    <row r="22" spans="1:15" s="14" customFormat="1" ht="117.6" customHeight="1" x14ac:dyDescent="0.3">
      <c r="A22" s="12" t="s">
        <v>30</v>
      </c>
      <c r="B22" s="15" t="s">
        <v>11</v>
      </c>
      <c r="C22" s="13">
        <f>C25</f>
        <v>0</v>
      </c>
      <c r="D22" s="13">
        <f t="shared" ref="D22:E22" si="9">D25</f>
        <v>0</v>
      </c>
      <c r="E22" s="13">
        <f t="shared" si="9"/>
        <v>0</v>
      </c>
      <c r="F22" s="13">
        <f>F25</f>
        <v>1120000000</v>
      </c>
      <c r="G22" s="13">
        <f>G25</f>
        <v>1008000000</v>
      </c>
      <c r="H22" s="13">
        <f t="shared" ref="H22:N22" si="10">H25</f>
        <v>112000000</v>
      </c>
      <c r="I22" s="13">
        <f t="shared" si="10"/>
        <v>0</v>
      </c>
      <c r="J22" s="13">
        <f t="shared" si="10"/>
        <v>0</v>
      </c>
      <c r="K22" s="13">
        <f t="shared" si="10"/>
        <v>0</v>
      </c>
      <c r="L22" s="13">
        <f t="shared" si="10"/>
        <v>1120000000</v>
      </c>
      <c r="M22" s="13">
        <f t="shared" si="10"/>
        <v>1008000000</v>
      </c>
      <c r="N22" s="13">
        <f t="shared" si="10"/>
        <v>112000000</v>
      </c>
      <c r="O22" s="13"/>
    </row>
    <row r="23" spans="1:15" s="14" customFormat="1" ht="33" customHeight="1" x14ac:dyDescent="0.3">
      <c r="A23" s="12" t="s">
        <v>8</v>
      </c>
      <c r="B23" s="15" t="s">
        <v>31</v>
      </c>
      <c r="C23" s="13"/>
      <c r="D23" s="13"/>
      <c r="E23" s="13"/>
      <c r="F23" s="13">
        <f>F25</f>
        <v>1120000000</v>
      </c>
      <c r="G23" s="13">
        <f t="shared" ref="G23:N23" si="11">G25</f>
        <v>1008000000</v>
      </c>
      <c r="H23" s="13">
        <f t="shared" si="11"/>
        <v>112000000</v>
      </c>
      <c r="I23" s="13">
        <f t="shared" si="11"/>
        <v>0</v>
      </c>
      <c r="J23" s="13">
        <f t="shared" si="11"/>
        <v>0</v>
      </c>
      <c r="K23" s="13">
        <f t="shared" si="11"/>
        <v>0</v>
      </c>
      <c r="L23" s="13">
        <f t="shared" si="11"/>
        <v>1120000000</v>
      </c>
      <c r="M23" s="13">
        <f t="shared" si="11"/>
        <v>1008000000</v>
      </c>
      <c r="N23" s="13">
        <f t="shared" si="11"/>
        <v>112000000</v>
      </c>
      <c r="O23" s="13"/>
    </row>
    <row r="24" spans="1:15" s="11" customFormat="1" ht="30.6" customHeight="1" x14ac:dyDescent="0.3">
      <c r="A24" s="7" t="s">
        <v>8</v>
      </c>
      <c r="B24" s="31" t="s">
        <v>9</v>
      </c>
      <c r="C24" s="9">
        <f>C25+C27</f>
        <v>0</v>
      </c>
      <c r="D24" s="9">
        <f t="shared" ref="D24:N24" si="12">D25+D27</f>
        <v>0</v>
      </c>
      <c r="E24" s="9">
        <f t="shared" si="12"/>
        <v>0</v>
      </c>
      <c r="F24" s="9">
        <f t="shared" si="12"/>
        <v>1120000000</v>
      </c>
      <c r="G24" s="9">
        <f t="shared" si="12"/>
        <v>1008000000</v>
      </c>
      <c r="H24" s="9">
        <f t="shared" si="12"/>
        <v>112000000</v>
      </c>
      <c r="I24" s="9">
        <f t="shared" si="12"/>
        <v>0</v>
      </c>
      <c r="J24" s="9">
        <f t="shared" si="12"/>
        <v>0</v>
      </c>
      <c r="K24" s="9">
        <f t="shared" si="12"/>
        <v>0</v>
      </c>
      <c r="L24" s="9">
        <f t="shared" si="12"/>
        <v>1120000000</v>
      </c>
      <c r="M24" s="9">
        <f t="shared" si="12"/>
        <v>1008000000</v>
      </c>
      <c r="N24" s="9">
        <f t="shared" si="12"/>
        <v>112000000</v>
      </c>
      <c r="O24" s="16"/>
    </row>
    <row r="25" spans="1:15" s="11" customFormat="1" ht="59.45" customHeight="1" x14ac:dyDescent="0.3">
      <c r="A25" s="7">
        <v>1</v>
      </c>
      <c r="B25" s="8" t="s">
        <v>32</v>
      </c>
      <c r="C25" s="9">
        <f>C26</f>
        <v>0</v>
      </c>
      <c r="D25" s="9">
        <f t="shared" ref="D25:N25" si="13">D26</f>
        <v>0</v>
      </c>
      <c r="E25" s="9">
        <f t="shared" si="13"/>
        <v>0</v>
      </c>
      <c r="F25" s="9">
        <f t="shared" si="13"/>
        <v>1120000000</v>
      </c>
      <c r="G25" s="9">
        <f t="shared" si="13"/>
        <v>1008000000</v>
      </c>
      <c r="H25" s="9">
        <f t="shared" si="13"/>
        <v>112000000</v>
      </c>
      <c r="I25" s="9">
        <f>I26</f>
        <v>0</v>
      </c>
      <c r="J25" s="9">
        <f t="shared" si="13"/>
        <v>0</v>
      </c>
      <c r="K25" s="9">
        <f t="shared" si="13"/>
        <v>0</v>
      </c>
      <c r="L25" s="9">
        <f t="shared" si="13"/>
        <v>1120000000</v>
      </c>
      <c r="M25" s="9">
        <f>M26</f>
        <v>1008000000</v>
      </c>
      <c r="N25" s="9">
        <f t="shared" si="13"/>
        <v>112000000</v>
      </c>
      <c r="O25" s="10"/>
    </row>
    <row r="26" spans="1:15" s="20" customFormat="1" ht="298.14999999999998" customHeight="1" x14ac:dyDescent="0.3">
      <c r="A26" s="18" t="s">
        <v>20</v>
      </c>
      <c r="B26" s="2" t="s">
        <v>33</v>
      </c>
      <c r="C26" s="19"/>
      <c r="D26" s="19"/>
      <c r="E26" s="19"/>
      <c r="F26" s="19">
        <f>G26+H26</f>
        <v>1120000000</v>
      </c>
      <c r="G26" s="19">
        <v>1008000000</v>
      </c>
      <c r="H26" s="19">
        <v>112000000</v>
      </c>
      <c r="I26" s="19"/>
      <c r="J26" s="19"/>
      <c r="K26" s="19"/>
      <c r="L26" s="19">
        <f>M26+N26</f>
        <v>1120000000</v>
      </c>
      <c r="M26" s="19">
        <v>1008000000</v>
      </c>
      <c r="N26" s="19">
        <v>112000000</v>
      </c>
      <c r="O26" s="6"/>
    </row>
    <row r="28" spans="1:15" x14ac:dyDescent="0.25">
      <c r="G28" s="29"/>
      <c r="H28" s="29"/>
    </row>
  </sheetData>
  <mergeCells count="25">
    <mergeCell ref="A6:A9"/>
    <mergeCell ref="B6:B9"/>
    <mergeCell ref="C6:E6"/>
    <mergeCell ref="F6:K6"/>
    <mergeCell ref="L6:N6"/>
    <mergeCell ref="A1:O1"/>
    <mergeCell ref="A2:O2"/>
    <mergeCell ref="A3:O3"/>
    <mergeCell ref="A4:O4"/>
    <mergeCell ref="N5:O5"/>
    <mergeCell ref="O6:O9"/>
    <mergeCell ref="C7:C9"/>
    <mergeCell ref="D7:E7"/>
    <mergeCell ref="F7:H7"/>
    <mergeCell ref="I7:K7"/>
    <mergeCell ref="L7:L9"/>
    <mergeCell ref="M7:N7"/>
    <mergeCell ref="D8:D9"/>
    <mergeCell ref="E8:E9"/>
    <mergeCell ref="F8:F9"/>
    <mergeCell ref="G8:H8"/>
    <mergeCell ref="I8:I9"/>
    <mergeCell ref="J8:K8"/>
    <mergeCell ref="M8:M9"/>
    <mergeCell ref="N8:N9"/>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PLI</vt:lpstr>
      <vt:lpstr>Biêu 01</vt:lpstr>
      <vt:lpstr>Trang_tính1</vt:lpstr>
      <vt:lpstr>Trang_tính2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PC</dc:creator>
  <cp:lastModifiedBy>Administrator</cp:lastModifiedBy>
  <cp:lastPrinted>2026-10-09T07:57:25Z</cp:lastPrinted>
  <dcterms:created xsi:type="dcterms:W3CDTF">2026-06-16T03:29:05Z</dcterms:created>
  <dcterms:modified xsi:type="dcterms:W3CDTF">2026-10-16T07:11:37Z</dcterms:modified>
</cp:coreProperties>
</file>